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614" documentId="13_ncr:1_{F6CB121F-512D-4AA6-A0C1-0FB36C537598}" xr6:coauthVersionLast="47" xr6:coauthVersionMax="47" xr10:uidLastSave="{6C3039A1-C190-4E8A-91F1-714621166658}"/>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10" i="5"/>
  <c r="G6" i="5"/>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6" i="5"/>
  <c r="I6" i="5"/>
  <c r="J6" i="5"/>
  <c r="L6" i="5"/>
  <c r="G7" i="5"/>
  <c r="I7" i="5"/>
  <c r="J7" i="5"/>
  <c r="L7" i="5"/>
  <c r="B8" i="5"/>
  <c r="G8" i="5"/>
  <c r="I8" i="5"/>
  <c r="J8" i="5"/>
  <c r="L8" i="5"/>
  <c r="B9"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<sst xmlns="http://schemas.openxmlformats.org/spreadsheetml/2006/main" count="179016" uniqueCount="39100">
  <si>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</si>
  <si>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</si>
  <si>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</si>
  <si>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</si>
  <si>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</si>
  <si>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</si>
  <si>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</si>
  <si>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</si>
  <si>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</si>
  <si>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</si>
  <si>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</si>
  <si>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</si>
  <si>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</si>
  <si>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</si>
  <si>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</si>
  <si>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</si>
  <si>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</si>
  <si>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</si>
  <si>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</si>
  <si>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</si>
  <si>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</si>
  <si>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</si>
  <si>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</si>
  <si>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</si>
  <si>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</si>
  <si>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</si>
  <si>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</si>
  <si>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</si>
  <si>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</si>
  <si>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</si>
  <si>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</si>
  <si>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</si>
  <si>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</si>
  <si>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</si>
  <si>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</si>
  <si>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</si>
  <si>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</si>
  <si>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</si>
  <si>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</si>
  <si>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</si>
  <si>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</si>
  <si>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</si>
  <si>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</si>
  <si>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</si>
  <si>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</si>
  <si>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</si>
  <si>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</si>
  <si>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</si>
  <si>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</si>
  <si>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</si>
  <si>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</si>
  <si>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</si>
  <si>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</si>
  <si>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</si>
  <si>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</si>
  <si>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</si>
  <si>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</si>
  <si>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</si>
  <si>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</si>
  <si>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</si>
  <si>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</si>
  <si>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</si>
  <si>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</si>
  <si>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</si>
  <si>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</si>
  <si>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</si>
  <si>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</si>
  <si>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</si>
  <si>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</si>
  <si>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</si>
  <si>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</si>
  <si>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</si>
  <si>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</si>
  <si>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</si>
  <si>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</si>
  <si>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</si>
  <si>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</si>
  <si>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</si>
  <si>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</si>
  <si>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</si>
  <si>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</si>
  <si>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</si>
  <si>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</si>
  <si>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</si>
  <si>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</si>
  <si>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</si>
  <si>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</si>
  <si>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</si>
  <si>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</si>
  <si>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</si>
  <si>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</si>
  <si>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</si>
  <si>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</si>
  <si>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</si>
  <si>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</si>
  <si>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</si>
  <si>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</si>
  <si>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</si>
  <si>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</si>
  <si>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</si>
  <si>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</si>
  <si>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</si>
  <si>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</si>
  <si>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</si>
  <si>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</si>
  <si>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</si>
  <si>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</si>
  <si>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</si>
  <si>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</si>
  <si>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</si>
  <si>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</si>
  <si>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</si>
  <si>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</si>
  <si>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</si>
  <si>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</si>
  <si>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</si>
  <si>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</si>
  <si>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</si>
  <si>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</si>
  <si>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</si>
  <si>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</si>
  <si>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</si>
  <si>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</si>
  <si>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</si>
  <si>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</si>
  <si>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</si>
  <si>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</si>
  <si>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</si>
  <si>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</si>
  <si>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</si>
  <si>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</si>
  <si>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</si>
  <si>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</si>
  <si>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</si>
  <si>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</si>
  <si>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</si>
  <si>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</si>
  <si>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</si>
  <si>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</si>
  <si>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</si>
  <si>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</si>
  <si>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</si>
  <si>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</si>
  <si>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</si>
  <si>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</si>
  <si>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</si>
  <si>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</si>
  <si>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</si>
  <si>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</si>
  <si>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</si>
  <si>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</si>
  <si>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</si>
  <si>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</si>
  <si>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</si>
  <si>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</si>
  <si>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</si>
  <si>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</si>
  <si>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</si>
  <si>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</si>
  <si>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</si>
  <si>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</si>
  <si>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</si>
  <si>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</si>
  <si>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</si>
  <si>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</si>
  <si>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</si>
  <si>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</si>
  <si>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</si>
  <si>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</si>
  <si>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</si>
  <si>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</si>
  <si>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</si>
  <si>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</si>
  <si>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</si>
  <si>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</si>
  <si>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</si>
  <si>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</si>
  <si>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</si>
  <si>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</si>
  <si>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</si>
  <si>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</si>
  <si>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</si>
  <si>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</si>
  <si>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</si>
  <si>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</si>
  <si>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</si>
  <si>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</si>
  <si>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</si>
  <si>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</si>
  <si>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</si>
  <si>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</si>
  <si>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</si>
  <si>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</si>
  <si>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</si>
  <si>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</si>
  <si>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</si>
  <si>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</si>
  <si>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</si>
  <si>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</si>
  <si>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</si>
  <si>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</si>
  <si>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</si>
  <si>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</si>
  <si>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</si>
  <si>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</si>
  <si>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</si>
  <si>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</si>
  <si>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</si>
  <si>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</si>
  <si>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</si>
  <si>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</si>
  <si>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</si>
  <si>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</si>
  <si>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</si>
  <si>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</si>
  <si>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</si>
  <si>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</si>
  <si>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</si>
  <si>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</si>
  <si>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</si>
  <si>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</si>
  <si>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</si>
  <si>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</si>
  <si>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</si>
  <si>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</si>
  <si>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</si>
  <si>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</si>
  <si>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</si>
  <si>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</si>
  <si>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</si>
  <si>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</si>
  <si>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</si>
  <si>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</si>
  <si>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</si>
  <si>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</si>
  <si>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</si>
  <si>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</si>
  <si>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</si>
  <si>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</si>
  <si>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</si>
  <si>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</si>
  <si>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</si>
  <si>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</si>
  <si>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</si>
  <si>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</si>
  <si>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</si>
  <si>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</si>
  <si>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</si>
  <si>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</si>
  <si>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</si>
  <si>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</si>
  <si>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</si>
  <si>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</si>
  <si>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</si>
  <si>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</si>
  <si>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</si>
  <si>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</si>
  <si>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</si>
  <si>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</si>
  <si>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</si>
  <si>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</si>
  <si>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</si>
  <si>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</si>
  <si>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</si>
  <si>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</si>
  <si>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</si>
  <si>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</si>
  <si>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</si>
  <si>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</si>
  <si>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</si>
  <si>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</si>
  <si>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</si>
  <si>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</si>
  <si>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</si>
  <si>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</si>
  <si>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</si>
  <si>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</si>
  <si>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</si>
  <si>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</si>
  <si>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</si>
  <si>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</si>
  <si>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</si>
  <si>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</si>
  <si>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</si>
  <si>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</si>
  <si>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</si>
  <si>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</si>
  <si>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</si>
  <si>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</si>
  <si>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</si>
  <si>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</si>
  <si>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</si>
  <si>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</si>
  <si>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</si>
  <si>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</si>
  <si>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</si>
  <si>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</si>
  <si>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</si>
  <si>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</si>
  <si>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</si>
  <si>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</si>
  <si>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</si>
  <si>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</si>
  <si>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</si>
  <si>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</si>
  <si>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</si>
  <si>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</si>
  <si>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</si>
  <si>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</si>
  <si>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</si>
  <si>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</si>
  <si>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</si>
  <si>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</si>
  <si>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</si>
  <si>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</si>
  <si>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</si>
  <si>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</si>
  <si>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</si>
  <si>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</si>
  <si>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</si>
  <si>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</si>
  <si>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</si>
  <si>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</si>
  <si>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</si>
  <si>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</si>
  <si>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</si>
  <si>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</si>
  <si>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</si>
  <si>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</si>
  <si>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</si>
  <si>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</si>
  <si>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</si>
  <si>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</si>
  <si>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</si>
  <si>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</si>
  <si>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</si>
  <si>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</si>
  <si>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</si>
  <si>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</si>
  <si>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</si>
  <si>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</si>
  <si>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</si>
  <si>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</si>
  <si>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</si>
  <si>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</si>
  <si>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</si>
  <si>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</si>
  <si>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</si>
  <si>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</si>
  <si>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</si>
  <si>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</si>
  <si>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</si>
  <si>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</si>
  <si>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</si>
  <si>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</si>
  <si>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</si>
  <si>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</si>
  <si>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</si>
  <si>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</si>
  <si>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</si>
  <si>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</si>
  <si>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</si>
  <si>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</si>
  <si>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</si>
  <si>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</si>
  <si>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</si>
  <si>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</si>
  <si>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</si>
  <si>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</si>
  <si>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</si>
  <si>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</si>
  <si>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</si>
  <si>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</si>
  <si>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</si>
  <si>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</si>
  <si>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</si>
  <si>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</si>
  <si>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</si>
  <si>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</si>
  <si>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</si>
  <si>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</si>
  <si>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</si>
  <si>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</si>
  <si>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</si>
  <si>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</si>
  <si>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</si>
  <si>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</si>
  <si>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</si>
  <si>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</si>
  <si>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</si>
  <si>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</si>
  <si>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</si>
  <si>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</si>
  <si>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</si>
  <si>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</si>
  <si>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</si>
  <si>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</si>
  <si>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</si>
  <si>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</si>
  <si>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</si>
  <si>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</si>
  <si>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</si>
  <si>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</si>
  <si>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</si>
  <si>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</si>
  <si>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</si>
  <si>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</si>
  <si>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</si>
  <si>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</si>
  <si>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</si>
  <si>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</si>
  <si>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</si>
  <si>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</si>
  <si>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</si>
  <si>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</si>
  <si>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</si>
  <si>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</si>
  <si>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</si>
  <si>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</si>
  <si>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</si>
  <si>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</si>
  <si>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</si>
  <si>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</si>
  <si>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</si>
  <si>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</si>
  <si>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</si>
  <si>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</si>
  <si>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</si>
  <si>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</si>
  <si>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</si>
  <si>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</si>
  <si>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</si>
  <si>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</si>
  <si>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</si>
  <si>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</si>
  <si>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</si>
  <si>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</si>
  <si>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</si>
  <si>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</si>
  <si>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</si>
  <si>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</si>
  <si>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</si>
  <si>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</si>
  <si>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</si>
  <si>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</si>
  <si>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</si>
  <si>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</si>
  <si>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</si>
  <si>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</si>
  <si>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</si>
  <si>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</si>
  <si>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</si>
  <si>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</si>
  <si>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</si>
  <si>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</si>
  <si>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</si>
  <si>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</si>
  <si>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</si>
  <si>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</si>
  <si>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</si>
  <si>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</si>
  <si>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</si>
  <si>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</si>
  <si>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</si>
  <si>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</si>
  <si>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</si>
  <si>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</si>
  <si>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</si>
  <si>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</si>
  <si>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</si>
  <si>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</si>
  <si>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</si>
  <si>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</si>
  <si>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</si>
  <si>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</si>
  <si>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</si>
  <si>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</si>
  <si>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</si>
  <si>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</si>
  <si>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</si>
  <si>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</si>
  <si>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</si>
  <si>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</si>
  <si>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</si>
  <si>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</si>
  <si>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</si>
  <si>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</si>
  <si>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</si>
  <si>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</si>
  <si>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</si>
  <si>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</si>
  <si>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</si>
  <si>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</si>
  <si>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</si>
  <si>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</si>
  <si>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</si>
  <si>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</si>
  <si>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</si>
  <si>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</si>
  <si>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</si>
  <si>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</si>
  <si>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</si>
  <si>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</si>
  <si>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</si>
  <si>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</si>
  <si>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</si>
  <si>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</si>
  <si>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</si>
  <si>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</si>
  <si>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</si>
  <si>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</si>
  <si>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</si>
  <si>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</si>
  <si>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</si>
  <si>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</si>
  <si>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</si>
  <si>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</si>
  <si>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</si>
  <si>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</si>
  <si>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</si>
  <si>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</si>
  <si>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</si>
  <si>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</si>
  <si>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</si>
  <si>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</si>
  <si>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</si>
  <si>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</si>
  <si>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</si>
  <si>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</si>
  <si>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</si>
  <si>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</si>
  <si>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</si>
  <si>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</si>
  <si>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</si>
  <si>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</si>
  <si>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</si>
  <si>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</si>
  <si>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</si>
  <si>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</si>
  <si>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</si>
  <si>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</si>
  <si>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</si>
  <si>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</si>
  <si>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</si>
  <si>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</si>
  <si>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</si>
  <si>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</si>
  <si>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</si>
  <si>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</si>
  <si>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</si>
  <si>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</si>
  <si>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</si>
  <si>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</si>
  <si>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</si>
  <si>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</si>
  <si>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</si>
  <si>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</si>
  <si>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</si>
  <si>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</si>
  <si>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</si>
  <si>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</si>
  <si>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</si>
  <si>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</si>
  <si>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</si>
  <si>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</si>
  <si>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</si>
  <si>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</si>
  <si>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</si>
  <si>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</si>
  <si>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</si>
  <si>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</si>
  <si>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</si>
  <si>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</si>
  <si>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</si>
  <si>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</si>
  <si>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</si>
  <si>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</si>
  <si>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</si>
  <si>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</si>
  <si>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</si>
  <si>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</si>
  <si>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</si>
  <si>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</si>
  <si>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</si>
  <si>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</si>
  <si>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</si>
  <si>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</si>
  <si>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</si>
  <si>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</si>
  <si>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</si>
  <si>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</si>
  <si>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</si>
  <si>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</si>
  <si>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</si>
  <si>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</si>
  <si>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</si>
  <si>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</si>
  <si>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</si>
  <si>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</si>
  <si>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</si>
  <si>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</si>
  <si>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</si>
  <si>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</si>
  <si>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</si>
  <si>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</si>
  <si>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</si>
  <si>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</si>
  <si>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</si>
  <si>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</si>
  <si>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</si>
  <si>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</si>
  <si>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</si>
  <si>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</si>
  <si>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</si>
  <si>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</si>
  <si>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</si>
  <si>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</si>
  <si>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</si>
  <si>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</si>
  <si>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</si>
  <si>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</si>
  <si>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</si>
  <si>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</si>
  <si>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</si>
  <si>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</si>
  <si>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</si>
  <si>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</si>
  <si>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</si>
  <si>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</si>
  <si>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</si>
  <si>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</si>
  <si>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</si>
  <si>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</si>
  <si>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</si>
  <si>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</si>
  <si>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</si>
  <si>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</si>
  <si>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</si>
  <si>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</si>
  <si>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</si>
  <si>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</si>
  <si>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</si>
  <si>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</si>
  <si>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</si>
  <si>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</si>
  <si>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</si>
  <si>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</si>
  <si>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</si>
  <si>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</si>
  <si>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</si>
  <si>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</si>
  <si>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</si>
  <si>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</si>
  <si>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</si>
  <si>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</si>
  <si>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</si>
  <si>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</si>
  <si>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</si>
  <si>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</si>
  <si>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</si>
  <si>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</si>
  <si>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</si>
  <si>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</si>
  <si>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</si>
  <si>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</si>
  <si>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</si>
  <si>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</si>
  <si>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</si>
  <si>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</si>
  <si>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</si>
  <si>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</si>
  <si>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</si>
  <si>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</si>
  <si>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</si>
  <si>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</si>
  <si>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</si>
  <si>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</si>
  <si>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</si>
  <si>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</si>
  <si>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</si>
  <si>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</si>
  <si>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</si>
  <si>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</si>
  <si>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</si>
  <si>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</si>
  <si>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</si>
  <si>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</si>
  <si>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</si>
  <si>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</si>
  <si>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</si>
  <si>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</si>
  <si>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</si>
  <si>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</si>
  <si>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</si>
  <si>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</si>
  <si>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</si>
  <si>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</si>
  <si>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</si>
  <si>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</si>
  <si>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</si>
  <si>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</si>
  <si>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</si>
  <si>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</si>
  <si>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</si>
  <si>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</si>
  <si>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</si>
  <si>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</si>
  <si>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</si>
  <si>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</si>
  <si>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</si>
  <si>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</si>
  <si>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</si>
  <si>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</si>
  <si>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</si>
  <si>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</si>
  <si>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</si>
  <si>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</si>
  <si>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</si>
  <si>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</si>
  <si>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</si>
  <si>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</si>
  <si>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</si>
  <si>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</si>
  <si>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</si>
  <si>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</si>
  <si>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</si>
  <si>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</si>
  <si>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</si>
  <si>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</si>
  <si>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</si>
  <si>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</si>
  <si>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</si>
  <si>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</si>
  <si>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</si>
  <si>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</si>
  <si>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</si>
  <si>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</si>
  <si>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</si>
  <si>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</si>
  <si>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</si>
  <si>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</si>
  <si>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</si>
  <si>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</si>
  <si>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</si>
  <si>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</si>
  <si>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</si>
  <si>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</si>
  <si>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</si>
  <si>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</si>
  <si>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</si>
  <si>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</si>
  <si>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</si>
  <si>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</si>
  <si>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</si>
  <si>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</si>
  <si>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</si>
  <si>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</si>
  <si>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</si>
  <si>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</si>
  <si>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</si>
  <si>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</si>
  <si>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</si>
  <si>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</si>
  <si>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</si>
  <si>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</si>
  <si>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</si>
  <si>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</si>
  <si>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</si>
  <si>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</si>
  <si>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</si>
  <si>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</si>
  <si>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</si>
  <si>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</si>
  <si>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</si>
  <si>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</si>
  <si>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</si>
  <si>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</si>
  <si>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</si>
  <si>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</si>
  <si>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</si>
  <si>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</si>
  <si>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</si>
  <si>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</si>
  <si>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</si>
  <si>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</si>
  <si>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</si>
  <si>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</si>
  <si>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</si>
  <si>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</si>
  <si>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</si>
  <si>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</si>
  <si>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</si>
  <si>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</si>
  <si>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</si>
  <si>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</si>
  <si>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</si>
  <si>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</si>
  <si>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</si>
  <si>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</si>
  <si>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</si>
  <si>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</si>
  <si>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</si>
  <si>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</si>
  <si>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</si>
  <si>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</si>
  <si>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</si>
  <si>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</si>
  <si>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</si>
  <si>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</si>
  <si>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</si>
  <si>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</si>
  <si>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</si>
  <si>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</si>
  <si>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</si>
  <si>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</si>
  <si>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</si>
  <si>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</si>
  <si>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</si>
  <si>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</si>
  <si>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</si>
  <si>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</si>
  <si>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</si>
  <si>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</si>
  <si>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</si>
  <si>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</si>
  <si>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</si>
  <si>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</si>
  <si>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</si>
  <si>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</si>
  <si>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</si>
  <si>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</si>
  <si>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</si>
  <si>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</si>
  <si>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</si>
  <si>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</si>
  <si>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</si>
  <si>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</si>
  <si>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</si>
  <si>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</si>
  <si>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</si>
  <si>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</si>
  <si>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</si>
  <si>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</si>
  <si>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</si>
  <si>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</si>
  <si>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</si>
  <si>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</si>
  <si>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</si>
  <si>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</si>
  <si>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</si>
  <si>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</si>
  <si>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</si>
  <si>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</si>
  <si>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</si>
  <si>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</si>
  <si>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</si>
  <si>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</si>
  <si>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</si>
  <si>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</si>
  <si>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</si>
  <si>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</si>
  <si>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</si>
  <si>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</si>
  <si>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</si>
  <si>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</si>
  <si>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</si>
  <si>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</si>
  <si>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</si>
  <si>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</si>
  <si>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</si>
  <si>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</si>
  <si>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</si>
  <si>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</si>
  <si>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</si>
  <si>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</si>
  <si>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</si>
  <si>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</si>
  <si>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</si>
  <si>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</si>
  <si>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</si>
  <si>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</si>
  <si>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</si>
  <si>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</si>
  <si>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</si>
  <si>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</si>
  <si>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</si>
  <si>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</si>
  <si>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</si>
  <si>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</si>
  <si>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</si>
  <si>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</si>
  <si>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</si>
  <si>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</si>
  <si>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</si>
  <si>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</si>
  <si>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</si>
  <si>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</si>
  <si>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</si>
  <si>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</si>
  <si>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</si>
  <si>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</si>
  <si>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</si>
  <si>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</si>
  <si>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</si>
  <si>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</si>
  <si>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</si>
  <si>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</si>
  <si>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</si>
  <si>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</si>
  <si>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</si>
  <si>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</si>
  <si>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</si>
  <si>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</si>
  <si>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</si>
  <si>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</si>
  <si>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</si>
  <si>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</si>
  <si>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</si>
  <si>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</si>
  <si>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</si>
  <si>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</si>
  <si>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</si>
  <si>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</si>
  <si>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</si>
  <si>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</si>
  <si>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</si>
  <si>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</si>
  <si>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</si>
  <si>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</si>
  <si>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</si>
  <si>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</si>
  <si>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</si>
  <si>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</si>
  <si>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</si>
  <si>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</si>
  <si>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</si>
  <si>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</si>
  <si>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</si>
  <si>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</si>
  <si>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</si>
  <si>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</si>
  <si>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</si>
  <si>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</si>
  <si>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</si>
  <si>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</si>
  <si>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</si>
  <si>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</si>
  <si>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</si>
  <si>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</si>
  <si>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</si>
  <si>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</si>
  <si>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</si>
  <si>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</si>
  <si>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</si>
  <si>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</si>
  <si>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</si>
  <si>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</si>
  <si>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</si>
  <si>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</si>
  <si>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</si>
  <si>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</si>
  <si>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</si>
  <si>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</si>
  <si>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</si>
  <si>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</si>
  <si>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</si>
  <si>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</si>
  <si>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</si>
  <si>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</si>
  <si>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</si>
  <si>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</si>
  <si>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</si>
  <si>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</si>
  <si>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</si>
  <si>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</si>
  <si>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</si>
  <si>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</si>
  <si>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</si>
  <si>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</si>
  <si>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</si>
  <si>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</si>
  <si>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</si>
  <si>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</si>
  <si>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</si>
  <si>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</si>
  <si>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</si>
  <si>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</si>
  <si>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</si>
  <si>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</si>
  <si>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</si>
  <si>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</si>
  <si>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</si>
  <si>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</si>
  <si>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</si>
  <si>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</si>
  <si>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</si>
  <si>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</si>
  <si>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</si>
  <si>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</si>
  <si>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</si>
  <si>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</si>
  <si>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</si>
  <si>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</si>
  <si>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</si>
  <si>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</si>
  <si>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</si>
  <si>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</si>
  <si>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</si>
  <si>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</si>
  <si>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</si>
  <si>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</si>
  <si>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</si>
  <si>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</si>
  <si>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</si>
  <si>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</si>
  <si>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</si>
  <si>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</si>
  <si>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</si>
  <si>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</si>
  <si>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</si>
  <si>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</si>
  <si>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</si>
  <si>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</si>
  <si>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</si>
  <si>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</si>
  <si>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</si>
  <si>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</si>
  <si>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</si>
  <si>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</si>
  <si>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</si>
  <si>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</si>
  <si>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</si>
  <si>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</si>
  <si>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</si>
  <si>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</si>
  <si>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</si>
  <si>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</si>
  <si>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</si>
  <si>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</si>
  <si>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</si>
  <si>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</si>
  <si>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</si>
  <si>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</si>
  <si>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</si>
  <si>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</si>
  <si>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</si>
  <si>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</si>
  <si>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</si>
  <si>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</si>
  <si>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</si>
  <si>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</si>
  <si>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</si>
  <si>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</si>
  <si>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</si>
  <si>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</si>
  <si>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</si>
  <si>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</si>
  <si>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</si>
  <si>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</si>
  <si>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</si>
  <si>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</si>
  <si>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</si>
  <si>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</si>
  <si>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</si>
  <si>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</si>
  <si>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</si>
  <si>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</si>
  <si>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</si>
  <si>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</si>
  <si>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</si>
  <si>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</si>
  <si>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</si>
  <si>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</si>
  <si>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</si>
  <si>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</si>
  <si>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</si>
  <si>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</si>
  <si>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</si>
  <si>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</si>
  <si>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</si>
  <si>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</si>
  <si>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</si>
  <si>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</si>
  <si>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</si>
  <si>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</si>
  <si>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</si>
  <si>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</si>
  <si>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</si>
  <si>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</si>
  <si>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</si>
  <si>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</si>
  <si>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</si>
  <si>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</si>
  <si>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</si>
  <si>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</si>
  <si>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</si>
  <si>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</si>
  <si>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</si>
  <si>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</si>
  <si>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</si>
  <si>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</si>
  <si>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</si>
  <si>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</si>
  <si>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</si>
  <si>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</si>
  <si>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</si>
  <si>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</si>
  <si>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</si>
  <si>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</si>
  <si>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</si>
  <si>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</si>
  <si>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</si>
  <si>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</si>
  <si>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</si>
  <si>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</si>
  <si>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</si>
  <si>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</si>
  <si>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</si>
  <si>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</si>
  <si>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</si>
  <si>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</si>
  <si>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</si>
  <si>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</si>
  <si>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</si>
  <si>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</si>
  <si>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</si>
  <si>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</si>
  <si>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</si>
  <si>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</si>
  <si>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</si>
  <si>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</si>
  <si>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</si>
  <si>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</si>
  <si>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</si>
  <si>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</si>
  <si>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</si>
  <si>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</si>
  <si>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</si>
  <si>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</si>
  <si>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</si>
  <si>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</si>
  <si>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</si>
  <si>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</si>
  <si>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</si>
  <si>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</si>
  <si>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</si>
  <si>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</si>
  <si>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</si>
  <si>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</si>
  <si>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</si>
  <si>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</si>
  <si>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</si>
  <si>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</si>
  <si>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</si>
  <si>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</si>
  <si>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</si>
  <si>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</si>
  <si>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</si>
  <si>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</si>
  <si>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</si>
  <si>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</si>
  <si>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</si>
  <si>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</si>
  <si>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</si>
  <si>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</si>
  <si>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</si>
  <si>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</si>
  <si>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</si>
  <si>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</si>
  <si>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</si>
  <si>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</si>
  <si>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</si>
  <si>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</si>
  <si>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</si>
  <si>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</si>
  <si>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</si>
  <si>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</si>
  <si>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</si>
  <si>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</si>
  <si>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</si>
  <si>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</si>
  <si>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</si>
  <si>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</si>
  <si>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</si>
  <si>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</si>
  <si>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</si>
  <si>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</si>
  <si>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</si>
  <si>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</si>
  <si>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</si>
  <si>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</si>
  <si>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</si>
  <si>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</si>
  <si>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</si>
  <si>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</si>
  <si>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</si>
  <si>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</si>
  <si>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</si>
  <si>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</si>
  <si>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</si>
  <si>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</si>
  <si>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</si>
  <si>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</si>
  <si>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</si>
  <si>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</si>
  <si>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</si>
  <si>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</si>
  <si>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</si>
  <si>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</si>
  <si>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</si>
  <si>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</si>
  <si>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</si>
  <si>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</si>
  <si>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</si>
  <si>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</si>
  <si>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</si>
  <si>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</si>
  <si>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</si>
  <si>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</si>
  <si>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</si>
  <si>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</si>
  <si>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</si>
  <si>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</si>
  <si>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</si>
  <si>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</si>
  <si>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</si>
  <si>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</si>
  <si>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</si>
  <si>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</si>
  <si>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</si>
  <si>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</si>
  <si>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</si>
  <si>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</si>
  <si>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</si>
  <si>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</si>
  <si>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</si>
  <si>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</si>
  <si>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</si>
  <si>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</si>
  <si>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</si>
  <si>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</si>
  <si>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</si>
  <si>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</si>
  <si>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</si>
  <si>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</si>
  <si>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</si>
  <si>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</si>
  <si>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</si>
  <si>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</si>
  <si>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</si>
  <si>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</si>
  <si>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</si>
  <si>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</si>
  <si>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</si>
  <si>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</si>
  <si>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</si>
  <si>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</si>
  <si>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</si>
  <si>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</si>
  <si>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</si>
  <si>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</si>
  <si>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</si>
  <si>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</si>
  <si>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</si>
  <si>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</si>
  <si>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</si>
  <si>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</si>
  <si>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</si>
  <si>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</si>
  <si>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</si>
  <si>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</si>
  <si>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</si>
  <si>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</si>
  <si>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</si>
  <si>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</si>
  <si>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</si>
  <si>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</si>
  <si>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</si>
  <si>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</si>
  <si>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</si>
  <si>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</si>
  <si>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</si>
  <si>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</si>
  <si>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</si>
  <si>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</si>
  <si>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</si>
  <si>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</si>
  <si>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</si>
  <si>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</si>
  <si>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</si>
  <si>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</si>
  <si>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</si>
  <si>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</si>
  <si>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</si>
  <si>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</si>
  <si>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</si>
  <si>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</si>
  <si>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</si>
  <si>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</si>
  <si>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</si>
  <si>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</si>
  <si>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</si>
  <si>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</si>
  <si>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</si>
  <si>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</si>
  <si>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</si>
  <si>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</si>
  <si>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</si>
  <si>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</si>
  <si>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</si>
  <si>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</si>
  <si>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</si>
  <si>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</si>
  <si>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</si>
  <si>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</si>
  <si>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</si>
  <si>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</si>
  <si>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</si>
  <si>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</si>
  <si>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</si>
  <si>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</si>
  <si>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</si>
  <si>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</si>
  <si>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</si>
  <si>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</si>
  <si>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</si>
  <si>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</si>
  <si>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</si>
  <si>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</si>
  <si>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</si>
  <si>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</si>
  <si>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</si>
  <si>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</si>
  <si>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</si>
  <si>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</si>
  <si>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</si>
  <si>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</si>
  <si>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</si>
  <si>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</si>
  <si>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</si>
  <si>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</si>
  <si>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</si>
  <si>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</si>
  <si>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</si>
  <si>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</si>
  <si>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</si>
  <si>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</si>
  <si>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</si>
  <si>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</si>
  <si>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</si>
  <si>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</si>
  <si>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</si>
  <si>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</si>
  <si>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</si>
  <si>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</si>
  <si>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</si>
  <si>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</si>
  <si>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</si>
  <si>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</si>
  <si>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</si>
  <si>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</si>
  <si>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</si>
  <si>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</si>
  <si>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</si>
  <si>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</si>
  <si>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</si>
  <si>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</si>
  <si>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</si>
  <si>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</si>
  <si>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</si>
  <si>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</si>
  <si>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</si>
  <si>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</si>
  <si>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</si>
  <si>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</si>
  <si>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</si>
  <si>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</si>
  <si>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</si>
  <si>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</si>
  <si>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</si>
  <si>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</si>
  <si>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</si>
  <si>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</si>
  <si>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</si>
  <si>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</si>
  <si>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</si>
  <si>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</si>
  <si>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</si>
  <si>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</si>
  <si>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</si>
  <si>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</si>
  <si>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</si>
  <si>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</si>
  <si>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</si>
  <si>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</si>
  <si>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</si>
  <si>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</si>
  <si>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</si>
  <si>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</si>
  <si>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</si>
  <si>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</si>
  <si>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</si>
  <si>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</si>
  <si>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</si>
  <si>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</si>
  <si>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</si>
  <si>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</si>
  <si>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</si>
  <si>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</si>
  <si>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</si>
  <si>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</si>
  <si>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</si>
  <si>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</si>
  <si>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</si>
  <si>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</si>
  <si>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</si>
  <si>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</si>
  <si>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</si>
  <si>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</si>
  <si>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</si>
  <si>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</si>
  <si>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</si>
  <si>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</si>
  <si>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</si>
  <si>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</si>
  <si>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</si>
  <si>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</si>
  <si>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</si>
  <si>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</si>
  <si>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</si>
  <si>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</si>
  <si>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</si>
  <si>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</si>
  <si>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</si>
  <si>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</si>
  <si>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</si>
  <si>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</si>
  <si>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</si>
  <si>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</si>
  <si>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</si>
  <si>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</si>
  <si>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</si>
  <si>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</si>
  <si>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</si>
  <si>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</si>
  <si>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</si>
  <si>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</si>
  <si>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</si>
  <si>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</si>
  <si>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</si>
  <si>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</si>
  <si>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</si>
  <si>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</si>
  <si>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</si>
  <si>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</si>
  <si>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</si>
  <si>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</si>
  <si>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</si>
  <si>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</si>
  <si>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</si>
  <si>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</si>
  <si>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</si>
  <si>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</si>
  <si>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</si>
  <si>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</si>
  <si>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</si>
  <si>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</si>
  <si>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</si>
  <si>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</si>
  <si>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</si>
  <si>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</si>
  <si>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</si>
  <si>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</si>
  <si>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</si>
  <si>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</si>
  <si>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</si>
  <si>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</si>
  <si>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</si>
  <si>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</si>
  <si>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</si>
  <si>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</si>
  <si>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</si>
  <si>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</si>
  <si>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</si>
  <si>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</si>
  <si>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</si>
  <si>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</si>
  <si>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</si>
  <si>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</si>
  <si>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</si>
  <si>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</si>
  <si>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</si>
  <si>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</si>
  <si>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</si>
  <si>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</si>
  <si>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</si>
  <si>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</si>
  <si>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</si>
  <si>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</si>
  <si>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</si>
  <si>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</si>
  <si>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</si>
  <si>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</si>
  <si>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</si>
  <si>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</si>
  <si>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</si>
  <si>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</si>
  <si>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</si>
  <si>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</si>
  <si>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</si>
  <si>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</si>
  <si>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</si>
  <si>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</si>
  <si>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</si>
  <si>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</si>
  <si>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</si>
  <si>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</si>
  <si>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</si>
  <si>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</si>
  <si>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</si>
  <si>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</si>
  <si>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</si>
  <si>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</si>
  <si>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</si>
  <si>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</si>
  <si>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</si>
  <si>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</si>
  <si>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</si>
  <si>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</si>
  <si>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</si>
  <si>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</si>
  <si>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</si>
  <si>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</si>
  <si>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</si>
  <si>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</si>
  <si>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</si>
  <si>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</si>
  <si>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</si>
  <si>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</si>
  <si>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</si>
  <si>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</si>
  <si>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</si>
  <si>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</si>
  <si>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</si>
  <si>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</si>
  <si>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</si>
  <si>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</si>
  <si>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</si>
  <si>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</si>
  <si>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</si>
  <si>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</si>
  <si>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</si>
  <si>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</si>
  <si>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</si>
  <si>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</si>
  <si>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</si>
  <si>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</si>
  <si>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</si>
  <si>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</si>
  <si>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</si>
  <si>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</si>
  <si>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</si>
  <si>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</si>
  <si>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</si>
  <si>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</si>
  <si>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</si>
  <si>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</si>
  <si>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</si>
  <si>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</si>
  <si>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</si>
  <si>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</si>
  <si>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</si>
  <si>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</si>
  <si>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</si>
  <si>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</si>
  <si>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</si>
  <si>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</si>
  <si>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</si>
  <si>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</si>
  <si>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</si>
  <si>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</si>
  <si>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</si>
  <si>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</si>
  <si>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</si>
  <si>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</si>
  <si>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</si>
  <si>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</si>
  <si>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</si>
  <si>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</si>
  <si>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</si>
  <si>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</si>
  <si>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</si>
  <si>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</si>
  <si>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</si>
  <si>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</si>
  <si>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</si>
  <si>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</si>
  <si>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</si>
  <si>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</si>
  <si>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</si>
  <si>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</si>
  <si>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</si>
  <si>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</si>
  <si>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</si>
  <si>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</si>
  <si>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</si>
  <si>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</si>
  <si>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</si>
  <si>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</si>
  <si>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</si>
  <si>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</si>
  <si>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</si>
  <si>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</si>
  <si>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</si>
  <si>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</si>
  <si>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</si>
  <si>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</si>
  <si>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</si>
  <si>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</si>
  <si>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</si>
  <si>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</si>
  <si>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</si>
  <si>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</si>
  <si>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</si>
  <si>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</si>
  <si>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</si>
  <si>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</si>
  <si>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</si>
  <si>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</si>
  <si>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</si>
  <si>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</si>
  <si>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</si>
  <si>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</si>
  <si>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</si>
  <si>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</si>
  <si>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</si>
  <si>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</si>
  <si>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</si>
  <si>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</si>
  <si>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</si>
  <si>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</si>
  <si>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</si>
  <si>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</si>
  <si>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</si>
  <si>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</si>
  <si>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</si>
  <si>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</si>
  <si>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</si>
  <si>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</si>
  <si>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</si>
  <si>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</si>
  <si>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</si>
  <si>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</si>
  <si>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</si>
  <si>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</si>
  <si>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</si>
  <si>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</si>
  <si>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</si>
  <si>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</si>
  <si>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</si>
  <si>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</si>
  <si>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</si>
  <si>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</si>
  <si>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</si>
  <si>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</si>
  <si>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</si>
  <si>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</si>
  <si>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</si>
  <si>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</si>
  <si>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</si>
  <si>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</si>
  <si>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</si>
  <si>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</si>
  <si>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</si>
  <si>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</si>
  <si>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</si>
  <si>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</si>
  <si>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</si>
  <si>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</si>
  <si>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</si>
  <si>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</si>
  <si>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</si>
  <si>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</si>
  <si>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</si>
  <si>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</si>
  <si>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</si>
  <si>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</si>
  <si>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</si>
  <si>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</si>
  <si>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</si>
  <si>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</si>
  <si>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</si>
  <si>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</si>
  <si>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</si>
  <si>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</si>
  <si>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</si>
  <si>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</si>
  <si>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</si>
  <si>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</si>
  <si>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</si>
  <si>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</si>
  <si>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</si>
  <si>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</si>
  <si>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</si>
  <si>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</si>
  <si>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</si>
  <si>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</si>
  <si>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</si>
  <si>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</si>
  <si>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</si>
  <si>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</si>
  <si>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</si>
  <si>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</si>
  <si>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</si>
  <si>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</si>
  <si>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</si>
  <si>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</si>
  <si>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</si>
  <si>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</si>
  <si>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</si>
  <si>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</si>
  <si>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</si>
  <si>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</si>
  <si>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</si>
  <si>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</si>
  <si>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</si>
  <si>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</si>
  <si>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</si>
  <si>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</si>
  <si>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</si>
  <si>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</si>
  <si>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</si>
  <si>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</si>
  <si>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</si>
  <si>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</si>
  <si>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</si>
  <si>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</si>
  <si>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</si>
  <si>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</si>
  <si>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</si>
  <si>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</si>
  <si>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</si>
  <si>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</si>
  <si>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</si>
  <si>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</si>
  <si>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</si>
  <si>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</si>
  <si>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</si>
  <si>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</si>
  <si>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</si>
  <si>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</si>
  <si>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</si>
  <si>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</si>
  <si>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</si>
  <si>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</si>
  <si>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</si>
  <si>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</si>
  <si>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</si>
  <si>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</si>
  <si>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</si>
  <si>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</si>
  <si>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</si>
  <si>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</si>
  <si>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</si>
  <si>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</si>
  <si>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</si>
  <si>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</si>
  <si>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</si>
  <si>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</si>
  <si>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</si>
  <si>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</si>
  <si>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</si>
  <si>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</si>
  <si>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</si>
  <si>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</si>
  <si>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</si>
  <si>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</si>
  <si>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</si>
  <si>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</si>
  <si>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</si>
  <si>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</si>
  <si>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</si>
  <si>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</si>
  <si>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</si>
  <si>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</si>
  <si>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</si>
  <si>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</si>
  <si>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</si>
  <si>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</si>
  <si>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</si>
  <si>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</si>
  <si>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</si>
  <si>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</si>
  <si>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</si>
  <si>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</si>
  <si>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</si>
  <si>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</si>
  <si>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</si>
  <si>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</si>
  <si>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</si>
  <si>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</si>
  <si>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</si>
  <si>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</si>
  <si>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</si>
  <si>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</si>
  <si>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</si>
  <si>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</si>
  <si>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</si>
  <si>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</si>
  <si>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</si>
  <si>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</si>
  <si>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</si>
  <si>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</si>
  <si>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</si>
  <si>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</si>
  <si>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</si>
  <si>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</si>
  <si>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</si>
  <si>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</si>
  <si>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</si>
  <si>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</si>
  <si>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</si>
  <si>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</si>
  <si>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</si>
  <si>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</si>
  <si>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</si>
  <si>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</si>
  <si>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</si>
  <si>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</si>
  <si>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</si>
  <si>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</si>
  <si>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</si>
  <si>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</si>
  <si>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</si>
  <si>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</si>
  <si>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</si>
  <si>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</si>
  <si>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</si>
  <si>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</si>
  <si>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</si>
  <si>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</si>
  <si>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</si>
  <si>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</si>
  <si>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</si>
  <si>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</si>
  <si>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</si>
  <si>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</si>
  <si>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</si>
  <si>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</si>
  <si>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</si>
  <si>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</si>
  <si>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</si>
  <si>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</si>
  <si>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</si>
  <si>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</si>
  <si>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</si>
  <si>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</si>
  <si>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</si>
  <si>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</si>
  <si>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</si>
  <si>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</si>
  <si>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</si>
  <si>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</si>
  <si>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</si>
  <si>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</si>
  <si>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</si>
  <si>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</si>
  <si>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</si>
  <si>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</si>
  <si>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</si>
  <si>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</si>
  <si>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</si>
  <si>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</si>
  <si>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</si>
  <si>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</si>
  <si>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</si>
  <si>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</si>
  <si>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</si>
  <si>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</si>
  <si>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</si>
  <si>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</si>
  <si>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</si>
  <si>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</si>
  <si>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</si>
  <si>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</si>
  <si>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</si>
  <si>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</si>
  <si>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</si>
  <si>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</si>
  <si>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</si>
  <si>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</si>
  <si>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</si>
  <si>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</si>
  <si>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</si>
  <si>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</si>
  <si>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</si>
  <si>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</si>
  <si>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</si>
  <si>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</si>
  <si>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</si>
  <si>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</si>
  <si>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</si>
  <si>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</si>
  <si>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</si>
  <si>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</si>
  <si>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</si>
  <si>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</si>
  <si>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</si>
  <si>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</si>
  <si>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</si>
  <si>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</si>
  <si>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</si>
  <si>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</si>
  <si>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</si>
  <si>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</si>
  <si>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</si>
  <si>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</si>
  <si>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</si>
  <si>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</si>
  <si>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</si>
  <si>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</si>
  <si>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</si>
  <si>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</si>
  <si>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</si>
  <si>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</si>
  <si>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</si>
  <si>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</si>
  <si>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</si>
  <si>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</si>
  <si>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</si>
  <si>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</si>
  <si>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</si>
  <si>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</si>
  <si>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</si>
  <si>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</si>
  <si>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</si>
  <si>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</si>
  <si>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</si>
  <si>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</si>
  <si>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</si>
  <si>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</si>
  <si>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</si>
  <si>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</si>
  <si>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</si>
  <si>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</si>
  <si>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</si>
  <si>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</si>
  <si>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</si>
  <si>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</si>
  <si>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</si>
  <si>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</si>
  <si>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</si>
  <si>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</si>
  <si>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</si>
  <si>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</si>
  <si>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</si>
  <si>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</si>
  <si>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</si>
  <si>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</si>
  <si>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</si>
  <si>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</si>
  <si>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</si>
  <si>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</si>
  <si>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</si>
  <si>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</si>
  <si>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</si>
  <si>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</si>
  <si>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</si>
  <si>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</si>
  <si>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</si>
  <si>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</si>
  <si>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</si>
  <si>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</si>
  <si>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</si>
  <si>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</si>
  <si>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</si>
  <si>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</si>
  <si>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</si>
  <si>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</si>
  <si>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</si>
  <si>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</si>
  <si>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</si>
  <si>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</si>
  <si>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</si>
  <si>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</si>
  <si>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</si>
  <si>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</si>
  <si>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</si>
  <si>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</si>
  <si>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</si>
  <si>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</si>
  <si>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</si>
  <si>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</si>
  <si>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</si>
  <si>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</si>
  <si>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</si>
  <si>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</si>
  <si>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</si>
  <si>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</si>
  <si>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</si>
  <si>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</si>
  <si>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</si>
  <si>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</si>
  <si>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</si>
  <si>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</si>
  <si>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</si>
  <si>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</si>
  <si>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</si>
  <si>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</si>
  <si>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</si>
  <si>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</si>
  <si>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</si>
  <si>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</si>
  <si>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</si>
  <si>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</si>
  <si>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</si>
  <si>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</si>
  <si>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</si>
  <si>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</si>
  <si>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</si>
  <si>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</si>
  <si>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</si>
  <si>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</si>
  <si>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</si>
  <si>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</si>
  <si>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</si>
  <si>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</si>
  <si>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</si>
  <si>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</si>
  <si>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</si>
  <si>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</si>
  <si>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</si>
  <si>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</si>
  <si>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</si>
  <si>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</si>
  <si>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</si>
  <si>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</si>
  <si>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</si>
  <si>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</si>
  <si>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</si>
  <si>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</si>
  <si>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</si>
  <si>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</si>
  <si>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</si>
  <si>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</si>
  <si>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</si>
  <si>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</si>
  <si>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</si>
  <si>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</si>
  <si>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</si>
  <si>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</si>
  <si>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</si>
  <si>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</si>
  <si>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</si>
  <si>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</si>
  <si>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</si>
  <si>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</si>
  <si>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</si>
  <si>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</si>
  <si>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</si>
  <si>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</si>
  <si>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</si>
  <si>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</si>
  <si>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</si>
  <si>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</si>
  <si>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</si>
  <si>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</si>
  <si>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</si>
  <si>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</si>
  <si>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</si>
  <si>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</si>
  <si>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</si>
  <si>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</si>
  <si>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</si>
  <si>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</si>
  <si>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</si>
  <si>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</si>
  <si>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</si>
  <si>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</si>
  <si>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</si>
  <si>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</si>
  <si>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</si>
  <si>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</si>
  <si>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</si>
  <si>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</si>
  <si>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</si>
  <si>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</si>
  <si>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</si>
  <si>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</si>
  <si>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</si>
  <si>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</si>
  <si>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</si>
  <si>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</si>
  <si>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</si>
  <si>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</si>
  <si>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</si>
  <si>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</si>
  <si>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</si>
  <si>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</si>
  <si>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</si>
  <si>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</si>
  <si>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</si>
  <si>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</si>
  <si>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</si>
  <si>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</si>
  <si>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</si>
  <si>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</si>
  <si>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</si>
  <si>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</si>
  <si>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</si>
  <si>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</si>
  <si>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</si>
  <si>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</si>
  <si>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</si>
  <si>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</si>
  <si>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</si>
  <si>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</si>
  <si>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</si>
  <si>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</si>
  <si>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</si>
  <si>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</si>
  <si>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</si>
  <si>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</si>
  <si>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</si>
  <si>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</si>
  <si>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</si>
  <si>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</si>
  <si>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</si>
  <si>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</si>
  <si>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</si>
  <si>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</si>
  <si>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</si>
  <si>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</si>
  <si>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</si>
  <si>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</si>
  <si>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</si>
  <si>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</si>
  <si>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</si>
  <si>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</si>
  <si>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</si>
  <si>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</si>
  <si>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</si>
  <si>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</si>
  <si>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</si>
  <si>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</si>
  <si>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</si>
  <si>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</si>
  <si>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</si>
  <si>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</si>
  <si>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</si>
  <si>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</si>
  <si>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</si>
  <si>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</si>
  <si>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</si>
  <si>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</si>
  <si>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</si>
  <si>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</si>
  <si>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</si>
  <si>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</si>
  <si>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</si>
  <si>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</si>
  <si>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</si>
  <si>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</si>
  <si>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</si>
  <si>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</si>
  <si>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</si>
  <si>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</si>
  <si>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</si>
  <si>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</si>
  <si>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</si>
  <si>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</si>
  <si>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</si>
  <si>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</si>
  <si>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</si>
  <si>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</si>
  <si>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</si>
  <si>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</si>
  <si>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</si>
  <si>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</si>
  <si>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</si>
  <si>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</si>
  <si>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</si>
  <si>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</si>
  <si>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</si>
  <si>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</si>
  <si>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</si>
  <si>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</si>
  <si>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</si>
  <si>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</si>
  <si>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</si>
  <si>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</si>
  <si>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</si>
  <si>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</si>
  <si>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</si>
  <si>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</si>
  <si>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</si>
  <si>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</si>
  <si>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</si>
  <si>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</si>
  <si>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</si>
  <si>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</si>
  <si>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</si>
  <si>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</si>
  <si>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</si>
  <si>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</si>
  <si>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</si>
  <si>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</si>
  <si>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</si>
  <si>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</si>
  <si>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</si>
  <si>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</si>
  <si>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</si>
  <si>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</si>
  <si>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</si>
  <si>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</si>
  <si>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</si>
  <si>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</si>
  <si>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</si>
  <si>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</si>
  <si>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</si>
  <si>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</si>
  <si>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</si>
  <si>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</si>
  <si>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</si>
  <si>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</si>
  <si>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</si>
  <si>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</si>
  <si>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</si>
  <si>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</si>
  <si>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</si>
  <si>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</si>
  <si>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</si>
  <si>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</si>
  <si>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</si>
  <si>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</si>
  <si>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</si>
  <si>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</si>
  <si>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</si>
  <si>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</si>
  <si>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</si>
  <si>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</si>
  <si>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</si>
  <si>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</si>
  <si>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</si>
  <si>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</si>
  <si>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</si>
  <si>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</si>
  <si>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</si>
  <si>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</si>
  <si>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</si>
  <si>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</si>
  <si>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</si>
  <si>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</si>
  <si>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</si>
  <si>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</si>
  <si>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</si>
  <si>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</si>
  <si>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</si>
  <si>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</si>
  <si>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</si>
  <si>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</si>
  <si>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</si>
  <si>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</si>
  <si>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</si>
  <si>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</si>
  <si>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</si>
  <si>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</si>
  <si>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</si>
  <si>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</si>
  <si>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</si>
  <si>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</si>
  <si>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</si>
  <si>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</si>
  <si>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</si>
  <si>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</si>
  <si>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</si>
  <si>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</si>
  <si>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</si>
  <si>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</si>
  <si>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</si>
  <si>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</si>
  <si>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</si>
  <si>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</si>
  <si>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</si>
  <si>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</si>
  <si>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</si>
  <si>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</si>
  <si>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</si>
  <si>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</si>
  <si>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</si>
  <si>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</si>
  <si>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</si>
  <si>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</si>
  <si>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</si>
  <si>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</si>
  <si>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</si>
  <si>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</si>
  <si>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</si>
  <si>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</si>
  <si>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</si>
  <si>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</si>
  <si>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</si>
  <si>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</si>
  <si>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</si>
  <si>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</si>
  <si>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</si>
  <si>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</si>
  <si>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</si>
  <si>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</si>
  <si>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</si>
  <si>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</si>
  <si>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</si>
  <si>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</si>
  <si>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</si>
  <si>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</si>
  <si>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</si>
  <si>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</si>
  <si>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</si>
  <si>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</si>
  <si>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</si>
  <si>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</si>
  <si>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</si>
  <si>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</si>
  <si>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</si>
  <si>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</si>
  <si>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</si>
  <si>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</si>
  <si>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</si>
  <si>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</si>
  <si>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</si>
  <si>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</si>
  <si>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</si>
  <si>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</si>
  <si>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</si>
  <si>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</si>
  <si>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</si>
  <si>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</si>
  <si>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</si>
  <si>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</si>
  <si>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</si>
  <si>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</si>
  <si>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</si>
  <si>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</si>
  <si>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</si>
  <si>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</si>
  <si>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</si>
  <si>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</si>
  <si>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</si>
  <si>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</si>
  <si>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</si>
  <si>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</si>
  <si>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</si>
  <si>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</si>
  <si>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</si>
  <si>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</si>
  <si>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</si>
  <si>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</si>
  <si>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</si>
  <si>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</si>
  <si>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</si>
  <si>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</si>
  <si>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</si>
  <si>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</si>
  <si>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</si>
  <si>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</si>
  <si>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</si>
  <si>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</si>
  <si>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</si>
  <si>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</si>
  <si>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</si>
  <si>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</si>
  <si>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</si>
  <si>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</si>
  <si>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</si>
  <si>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</si>
  <si>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</si>
  <si>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</si>
  <si>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</si>
  <si>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</si>
  <si>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</si>
  <si>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</si>
  <si>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</si>
  <si>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</si>
  <si>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</si>
  <si>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</si>
  <si>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</si>
  <si>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</si>
  <si>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</si>
  <si>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</si>
  <si>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</si>
  <si>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</si>
  <si>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</si>
  <si>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</si>
  <si>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</si>
  <si>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</si>
  <si>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</si>
  <si>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</si>
  <si>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</si>
  <si>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</si>
  <si>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</si>
  <si>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</si>
  <si>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</si>
  <si>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</si>
  <si>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</si>
  <si>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</si>
  <si>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</si>
  <si>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</si>
  <si>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</si>
  <si>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</si>
  <si>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</si>
  <si>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</si>
  <si>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</si>
  <si>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</si>
  <si>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</si>
  <si>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</si>
  <si>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</si>
  <si>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</si>
  <si>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</si>
  <si>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</si>
  <si>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</si>
  <si>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</si>
  <si>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</si>
  <si>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</si>
  <si>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</si>
  <si>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</si>
  <si>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</si>
  <si>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</si>
  <si>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</si>
  <si>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</si>
  <si>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</si>
  <si>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</si>
  <si>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</si>
  <si>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</si>
  <si>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</si>
  <si>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</si>
  <si>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</si>
  <si>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</si>
  <si>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</si>
  <si>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</si>
  <si>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</si>
  <si>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</si>
  <si>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</si>
  <si>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</si>
  <si>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</si>
  <si>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</si>
  <si>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</si>
  <si>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</si>
  <si>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</si>
  <si>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</si>
  <si>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</si>
  <si>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</si>
  <si>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</si>
  <si>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</si>
  <si>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</si>
  <si>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</si>
  <si>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</si>
  <si>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</si>
  <si>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</si>
  <si>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</si>
  <si>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</si>
  <si>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</si>
  <si>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</si>
  <si>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</si>
  <si>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</si>
  <si>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</si>
  <si>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</si>
  <si>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</si>
  <si>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</si>
  <si>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</si>
  <si>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</si>
  <si>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</si>
  <si>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</si>
  <si>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</si>
  <si>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</si>
  <si>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</si>
  <si>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</si>
  <si>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</si>
  <si>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</si>
  <si>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</si>
  <si>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</si>
  <si>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</si>
  <si>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</si>
  <si>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</si>
  <si>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</si>
  <si>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</si>
  <si>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</si>
  <si>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</si>
  <si>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</si>
  <si>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</si>
  <si>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</si>
  <si>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</si>
  <si>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</si>
  <si>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</si>
  <si>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</si>
  <si>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</si>
  <si>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</si>
  <si>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</si>
  <si>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</si>
  <si>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</si>
  <si>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</si>
  <si>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</si>
  <si>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</si>
  <si>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</si>
  <si>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</si>
  <si>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</si>
  <si>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</si>
  <si>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</si>
  <si>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</si>
  <si>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</si>
  <si>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</si>
  <si>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</si>
  <si>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</si>
  <si>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</si>
  <si>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</si>
  <si>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</si>
  <si>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</si>
  <si>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</si>
  <si>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</si>
  <si>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</si>
  <si>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</si>
  <si>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</si>
  <si>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</si>
  <si>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</si>
  <si>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</si>
  <si>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</si>
  <si>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</si>
  <si>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</si>
  <si>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</si>
  <si>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</si>
  <si>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</si>
  <si>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</si>
  <si>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</si>
  <si>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</si>
  <si>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</si>
  <si>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</si>
  <si>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</si>
  <si>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</si>
  <si>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</si>
  <si>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</si>
  <si>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</si>
  <si>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</si>
  <si>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</si>
  <si>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</si>
  <si>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</si>
  <si>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</si>
  <si>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</si>
  <si>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</si>
  <si>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</si>
  <si>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</si>
  <si>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</si>
  <si>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</si>
  <si>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</si>
  <si>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</si>
  <si>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</si>
  <si>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</si>
  <si>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</si>
  <si>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</si>
  <si>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</si>
  <si>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</si>
  <si>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</si>
  <si>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</si>
  <si>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</si>
  <si>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</si>
  <si>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</si>
  <si>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</si>
  <si>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</si>
  <si>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</si>
  <si>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</si>
  <si>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</si>
  <si>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</si>
  <si>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</si>
  <si>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</si>
  <si>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</si>
  <si>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</si>
  <si>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</si>
  <si>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</si>
  <si>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</si>
  <si>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</si>
  <si>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</si>
  <si>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</si>
  <si>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</si>
  <si>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</si>
  <si>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</si>
  <si>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</si>
  <si>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</si>
  <si>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</si>
  <si>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</si>
  <si>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</si>
  <si>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</si>
  <si>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</si>
  <si>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</si>
  <si>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</si>
  <si>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</si>
  <si>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</si>
  <si>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</si>
  <si>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</si>
  <si>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</si>
  <si>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</si>
  <si>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</si>
  <si>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</si>
  <si>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</si>
  <si>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</si>
  <si>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</si>
  <si>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</si>
  <si>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</si>
  <si>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</si>
  <si>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</si>
  <si>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</si>
  <si>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</si>
  <si>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</si>
  <si>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</si>
  <si>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</si>
  <si>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</si>
  <si>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</si>
  <si>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</si>
  <si>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</si>
  <si>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</si>
  <si>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</si>
  <si>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</si>
  <si>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</si>
  <si>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</si>
  <si>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</si>
  <si>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</si>
  <si>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</si>
  <si>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</si>
  <si>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</si>
  <si>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</si>
  <si>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</si>
  <si>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</si>
  <si>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</si>
  <si>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</si>
  <si>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</si>
  <si>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</si>
  <si>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</si>
  <si>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</si>
  <si>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</si>
  <si>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</si>
  <si>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</si>
  <si>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</si>
  <si>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</si>
  <si>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</si>
  <si>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</si>
  <si>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</si>
  <si>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</si>
  <si>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</si>
  <si>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</si>
  <si>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</si>
  <si>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</si>
  <si>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</si>
  <si>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</si>
  <si>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</si>
  <si>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</si>
  <si>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</si>
  <si>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</si>
  <si>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</si>
  <si>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</si>
  <si>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</si>
  <si>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</si>
  <si>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</si>
  <si>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</si>
  <si>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</si>
  <si>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</si>
  <si>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</si>
  <si>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</si>
  <si>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</si>
  <si>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</si>
  <si>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</si>
  <si>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</si>
  <si>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</si>
  <si>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</si>
  <si>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</si>
  <si>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</si>
  <si>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</si>
  <si>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</si>
  <si>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</si>
  <si>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</si>
  <si>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</si>
  <si>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</si>
  <si>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</si>
  <si>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</si>
  <si>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</si>
  <si>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</si>
  <si>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</si>
  <si>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</si>
  <si>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</si>
  <si>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</si>
  <si>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</si>
  <si>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</si>
  <si>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</si>
  <si>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</si>
  <si>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</si>
  <si>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</si>
  <si>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</si>
  <si>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</si>
  <si>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</si>
  <si>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</si>
  <si>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</si>
  <si>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</si>
  <si>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</si>
  <si>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</si>
  <si>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</si>
  <si>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</si>
  <si>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</si>
  <si>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</si>
  <si>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</si>
  <si>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</si>
  <si>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</si>
  <si>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</si>
  <si>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</si>
  <si>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</si>
  <si>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</si>
  <si>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</si>
  <si>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</si>
  <si>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</si>
  <si>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</si>
  <si>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</si>
  <si>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</si>
  <si>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</si>
  <si>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</si>
  <si>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</si>
  <si>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</si>
  <si>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</si>
  <si>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</si>
  <si>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</si>
  <si>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</si>
  <si>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</si>
  <si>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</si>
  <si>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</si>
  <si>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</si>
  <si>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</si>
  <si>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</si>
  <si>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</si>
  <si>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</si>
  <si>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</si>
  <si>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</si>
  <si>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</si>
  <si>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</si>
  <si>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</si>
  <si>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</si>
  <si>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</si>
  <si>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</si>
  <si>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</si>
  <si>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</si>
  <si>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</si>
  <si>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</si>
  <si>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</si>
  <si>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</si>
  <si>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</si>
  <si>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</si>
  <si>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</si>
  <si>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</si>
  <si>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</si>
  <si>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</si>
  <si>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</si>
  <si>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</si>
  <si>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</si>
  <si>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</si>
  <si>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</si>
  <si>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</si>
  <si>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</si>
  <si>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</si>
  <si>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</si>
  <si>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</si>
  <si>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</si>
  <si>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</si>
  <si>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</si>
  <si>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</si>
  <si>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</si>
  <si>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</si>
  <si>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</si>
  <si>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</si>
  <si>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</si>
  <si>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</si>
  <si>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</si>
  <si>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</si>
  <si>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</si>
  <si>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</si>
  <si>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</si>
  <si>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</si>
  <si>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</si>
  <si>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</si>
  <si>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</si>
  <si>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</si>
  <si>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</si>
  <si>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</si>
  <si>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</si>
  <si>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</si>
  <si>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</si>
  <si>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</si>
  <si>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</si>
  <si>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</si>
  <si>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</si>
  <si>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</si>
  <si>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</si>
  <si>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</si>
  <si>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</si>
  <si>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</si>
  <si>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</si>
  <si>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</si>
  <si>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</si>
  <si>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</si>
  <si>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</si>
  <si>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</si>
  <si>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</si>
  <si>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</si>
  <si>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</si>
  <si>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</si>
  <si>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</si>
  <si>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</si>
  <si>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</si>
  <si>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</si>
  <si>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</si>
  <si>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</si>
  <si>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</si>
  <si>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</si>
  <si>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</si>
  <si>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</si>
  <si>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</si>
  <si>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</si>
  <si>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</si>
  <si>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</si>
  <si>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</si>
  <si>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</si>
  <si>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</si>
  <si>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</si>
  <si>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</si>
  <si>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</si>
  <si>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</si>
  <si>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</si>
  <si>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</si>
  <si>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</si>
  <si>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</si>
  <si>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</si>
  <si>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</si>
  <si>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</si>
  <si>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</si>
  <si>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</si>
  <si>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</si>
  <si>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</si>
  <si>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</si>
  <si>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</si>
  <si>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</si>
  <si>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</si>
  <si>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</si>
  <si>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</si>
  <si>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</si>
  <si>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</si>
  <si>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</si>
  <si>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</si>
  <si>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</si>
  <si>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</si>
  <si>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</si>
  <si>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</si>
  <si>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</si>
  <si>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</si>
  <si>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</si>
  <si>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</si>
  <si>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</si>
  <si>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</si>
  <si>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</si>
  <si>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</si>
  <si>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</si>
  <si>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</si>
  <si>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</si>
  <si>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</si>
  <si>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</si>
  <si>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</si>
  <si>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</si>
  <si>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</si>
  <si>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</si>
  <si>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</si>
  <si>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</si>
  <si>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</si>
  <si>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</si>
  <si>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</si>
  <si>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</si>
  <si>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</si>
  <si>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</si>
  <si>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</si>
  <si>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</si>
  <si>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</si>
  <si>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</si>
  <si>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</si>
  <si>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</si>
  <si>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</si>
  <si>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</si>
  <si>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</si>
  <si>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</si>
  <si>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</si>
  <si>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</si>
  <si>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</si>
  <si>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</si>
  <si>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</si>
  <si>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</si>
  <si>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</si>
  <si>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</si>
  <si>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</si>
  <si>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</si>
  <si>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</si>
  <si>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</si>
  <si>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</si>
  <si>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</si>
  <si>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</si>
  <si>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</si>
  <si>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</si>
  <si>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</si>
  <si>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</si>
  <si>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</si>
  <si>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</si>
  <si>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</si>
  <si>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</si>
  <si>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</si>
  <si>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</si>
  <si>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</si>
  <si>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</si>
  <si>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</si>
  <si>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</si>
  <si>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</si>
  <si>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</si>
  <si>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</si>
  <si>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</si>
  <si>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</si>
  <si>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</si>
  <si>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</si>
  <si>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</si>
  <si>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</si>
  <si>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</si>
  <si>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</si>
  <si>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</si>
  <si>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</si>
  <si>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</si>
  <si>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</si>
  <si>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</si>
  <si>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</si>
  <si>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</si>
  <si>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</si>
  <si>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</si>
  <si>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</si>
  <si>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</si>
  <si>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</si>
  <si>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</si>
  <si>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</si>
  <si>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</si>
  <si>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</si>
  <si>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</si>
  <si>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</si>
  <si>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</si>
  <si>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</si>
  <si>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</si>
  <si>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</si>
  <si>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</si>
  <si>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</si>
  <si>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</si>
  <si>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</si>
  <si>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</si>
  <si>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</si>
  <si>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</si>
  <si>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</si>
  <si>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</si>
  <si>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</si>
  <si>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</si>
  <si>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</si>
  <si>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</si>
  <si>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</si>
  <si>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</si>
  <si>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</si>
  <si>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</si>
  <si>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</si>
  <si>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</si>
  <si>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</si>
  <si>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</si>
  <si>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</si>
  <si>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</si>
  <si>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</si>
  <si>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</si>
  <si>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</si>
  <si>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</si>
  <si>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</si>
  <si>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</si>
  <si>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</si>
  <si>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</si>
  <si>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</si>
  <si>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</si>
  <si>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</si>
  <si>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</si>
  <si>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</si>
  <si>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</si>
  <si>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</si>
  <si>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</si>
  <si>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</si>
  <si>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</si>
  <si>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</si>
  <si>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</si>
  <si>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</si>
  <si>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</si>
  <si>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</si>
  <si>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</si>
  <si>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</si>
  <si>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</si>
  <si>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</si>
  <si>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</si>
  <si>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</si>
  <si>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</si>
  <si>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</si>
  <si>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</si>
  <si>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</si>
  <si>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</si>
  <si>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</si>
  <si>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</si>
  <si>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</si>
  <si>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</si>
  <si>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</si>
  <si>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</si>
  <si>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</si>
  <si>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</si>
  <si>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</si>
  <si>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</si>
  <si>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</si>
  <si>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</si>
  <si>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</si>
  <si>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</si>
  <si>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</si>
  <si>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</si>
  <si>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</si>
  <si>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</si>
  <si>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</si>
  <si>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</si>
  <si>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</si>
  <si>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</si>
  <si>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</si>
  <si>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</si>
  <si>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</si>
  <si>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</si>
  <si>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</si>
  <si>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</si>
  <si>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</si>
  <si>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</si>
  <si>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</si>
  <si>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</si>
  <si>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</si>
  <si>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</si>
  <si>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</si>
  <si>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</si>
  <si>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</si>
  <si>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</si>
  <si>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</si>
  <si>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</si>
  <si>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</si>
  <si>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</si>
  <si>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</si>
  <si>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</si>
  <si>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</si>
  <si>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</si>
  <si>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</si>
  <si>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</si>
  <si>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</si>
  <si>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</si>
  <si>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</si>
  <si>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</si>
  <si>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</si>
  <si>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</si>
  <si>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</si>
  <si>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</si>
  <si>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</si>
  <si>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</si>
  <si>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</si>
  <si>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</si>
  <si>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</si>
  <si>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</si>
  <si>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</si>
  <si>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</si>
  <si>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</si>
  <si>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</si>
  <si>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</si>
  <si>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</si>
  <si>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</si>
  <si>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</si>
  <si>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</si>
  <si>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</si>
  <si>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</si>
  <si>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</si>
  <si>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</si>
  <si>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</si>
  <si>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</si>
  <si>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</si>
  <si>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</si>
  <si>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</si>
  <si>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</si>
  <si>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</si>
  <si>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</si>
  <si>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</si>
  <si>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</si>
  <si>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</si>
  <si>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</si>
  <si>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</si>
  <si>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</si>
  <si>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</si>
  <si>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</si>
  <si>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</si>
  <si>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</si>
  <si>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</si>
  <si>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</si>
  <si>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</si>
  <si>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</si>
  <si>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</si>
  <si>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</si>
  <si>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</si>
  <si>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</si>
  <si>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</si>
  <si>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</si>
  <si>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</si>
  <si>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</si>
  <si>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</si>
  <si>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</si>
  <si>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</si>
  <si>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</si>
  <si>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</si>
  <si>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</si>
  <si>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</si>
  <si>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</si>
  <si>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</si>
  <si>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</si>
  <si>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</si>
  <si>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</si>
  <si>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</si>
  <si>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</si>
  <si>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</si>
  <si>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</si>
  <si>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</si>
  <si>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</si>
  <si>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</si>
  <si>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</si>
  <si>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</si>
  <si>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</si>
  <si>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</si>
  <si>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</si>
  <si>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</si>
  <si>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</si>
  <si>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</si>
  <si>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</si>
  <si>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</si>
  <si>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</si>
  <si>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</si>
  <si>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</si>
  <si>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</si>
  <si>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</si>
  <si>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</si>
  <si>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</si>
  <si>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</si>
  <si>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</si>
  <si>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</si>
  <si>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</si>
  <si>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</si>
  <si>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</si>
  <si>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</si>
  <si>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</si>
  <si>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</si>
  <si>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</si>
  <si>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</si>
  <si>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</si>
  <si>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</si>
  <si>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</si>
  <si>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</si>
  <si>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</si>
  <si>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</si>
  <si>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</si>
  <si>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</si>
  <si>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</si>
  <si>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</si>
  <si>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</si>
  <si>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</si>
  <si>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</si>
  <si>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</si>
  <si>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</si>
  <si>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</si>
  <si>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</si>
  <si>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</si>
  <si>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</si>
  <si>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</si>
  <si>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</si>
  <si>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</si>
  <si>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</si>
  <si>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</si>
  <si>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</si>
  <si>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</si>
  <si>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</si>
  <si>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</si>
  <si>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</si>
  <si>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</si>
  <si>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</si>
  <si>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</si>
  <si>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</si>
  <si>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</si>
  <si>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</si>
  <si>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</si>
  <si>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</si>
  <si>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</si>
  <si>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</si>
  <si>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</si>
  <si>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</si>
  <si>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</si>
  <si>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</si>
  <si>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</si>
  <si>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</si>
  <si>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</si>
  <si>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</si>
  <si>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</si>
  <si>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</si>
  <si>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</si>
  <si>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</si>
  <si>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</si>
  <si>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</si>
  <si>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</si>
  <si>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</si>
  <si>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</si>
  <si>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</si>
  <si>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</si>
  <si>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</si>
  <si>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</si>
  <si>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</si>
  <si>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</si>
  <si>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</si>
  <si>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</si>
  <si>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</si>
  <si>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</si>
  <si>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</si>
  <si>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</si>
  <si>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</si>
  <si>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</si>
  <si>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</si>
  <si>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</si>
  <si>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</si>
  <si>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</si>
  <si>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</si>
  <si>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</si>
  <si>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</si>
  <si>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</si>
  <si>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</si>
  <si>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</si>
  <si>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</si>
  <si>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</si>
  <si>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</si>
  <si>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</si>
  <si>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</si>
  <si>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</si>
  <si>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</si>
  <si>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</si>
  <si>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</si>
  <si>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</si>
  <si>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</si>
  <si>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</si>
  <si>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</si>
  <si>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</si>
  <si>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</si>
  <si>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</si>
  <si>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</si>
  <si>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</si>
  <si>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</si>
  <si>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</si>
  <si>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</si>
  <si>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</si>
  <si>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</si>
  <si>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</si>
  <si>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</si>
  <si>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</si>
  <si>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</si>
  <si>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</si>
  <si>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</si>
  <si>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</si>
  <si>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</si>
  <si>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</si>
  <si>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</si>
  <si>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</si>
  <si>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</si>
  <si>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</si>
  <si>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</si>
  <si>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</si>
  <si>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</si>
  <si>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</si>
  <si>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</si>
  <si>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</si>
  <si>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</si>
  <si>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</si>
  <si>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</si>
  <si>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</si>
  <si>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</si>
  <si>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</si>
  <si>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</si>
  <si>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</si>
  <si>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</si>
  <si>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</si>
  <si>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</si>
  <si>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</si>
  <si>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</si>
  <si>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</si>
  <si>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</si>
  <si>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</si>
  <si>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</si>
  <si>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</si>
  <si>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</si>
  <si>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</si>
  <si>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</si>
  <si>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</si>
  <si>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</si>
  <si>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</si>
  <si>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</si>
  <si>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</si>
  <si>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</si>
  <si>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</si>
  <si>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</si>
  <si>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</si>
  <si>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</si>
  <si>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</si>
  <si>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</si>
  <si>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</si>
  <si>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</si>
  <si>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</si>
  <si>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</si>
  <si>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</si>
  <si>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</si>
  <si>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</si>
  <si>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</si>
  <si>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</si>
  <si>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</si>
  <si>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</si>
  <si>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</si>
  <si>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</si>
  <si>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</si>
  <si>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</si>
  <si>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</si>
  <si>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</si>
  <si>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</si>
  <si>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</si>
  <si>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</si>
  <si>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</si>
  <si>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</si>
  <si>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</si>
  <si>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</si>
  <si>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</si>
  <si>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</si>
  <si>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</si>
  <si>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</si>
  <si>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</si>
  <si>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</si>
  <si>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</si>
  <si>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</si>
  <si>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</si>
  <si>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</si>
  <si>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</si>
  <si>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</si>
  <si>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</si>
  <si>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</si>
  <si>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</si>
  <si>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</si>
  <si>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</si>
  <si>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</si>
  <si>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</si>
  <si>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</si>
  <si>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</si>
  <si>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</si>
  <si>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</si>
  <si>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</si>
  <si>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</si>
  <si>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</si>
  <si>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</si>
  <si>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</si>
  <si>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</si>
  <si>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</si>
  <si>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</si>
  <si>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</si>
  <si>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</si>
  <si>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</si>
  <si>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</si>
  <si>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</si>
  <si>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</si>
  <si>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</si>
  <si>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</si>
  <si>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</si>
  <si>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</si>
  <si>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</si>
  <si>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</si>
  <si>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</si>
  <si>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</si>
  <si>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</si>
  <si>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</si>
  <si>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</si>
  <si>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</si>
  <si>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</si>
  <si>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</si>
  <si>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</si>
  <si>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</si>
  <si>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</si>
  <si>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</si>
  <si>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</si>
  <si>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</si>
  <si>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</si>
  <si>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</si>
  <si>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</si>
  <si>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</si>
  <si>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</si>
  <si>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</si>
  <si>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</si>
  <si>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</si>
  <si>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</si>
  <si>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</si>
  <si>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</si>
  <si>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</si>
  <si>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</si>
  <si>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</si>
  <si>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</si>
  <si>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</si>
  <si>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</si>
  <si>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</si>
  <si>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</si>
  <si>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</si>
  <si>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</si>
  <si>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</si>
  <si>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</si>
  <si>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</si>
  <si>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</si>
  <si>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</si>
  <si>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</si>
  <si>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</si>
  <si>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</si>
  <si>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</si>
  <si>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</si>
  <si>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</si>
  <si>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</si>
  <si>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</si>
  <si>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</si>
  <si>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</si>
  <si>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</si>
  <si>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</si>
  <si>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</si>
  <si>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</si>
  <si>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</si>
  <si>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</si>
  <si>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</si>
  <si>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</si>
  <si>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</si>
  <si>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</si>
  <si>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</si>
  <si>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</si>
  <si>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</si>
  <si>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</si>
  <si>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</si>
  <si>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</si>
  <si>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</si>
  <si>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</si>
  <si>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</si>
  <si>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</si>
  <si>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</si>
  <si>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</si>
  <si>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</si>
  <si>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</si>
  <si>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</si>
  <si>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</si>
  <si>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</si>
  <si>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</si>
  <si>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</si>
  <si>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</si>
  <si>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</si>
  <si>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</si>
  <si>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</si>
  <si>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</si>
  <si>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</si>
  <si>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</si>
  <si>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</si>
  <si>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</si>
  <si>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</si>
  <si>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</si>
  <si>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</si>
  <si>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</si>
  <si>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</si>
  <si>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</si>
  <si>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</si>
  <si>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</si>
  <si>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</si>
  <si>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</si>
  <si>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</si>
  <si>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</si>
  <si>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</si>
  <si>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</si>
  <si>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</si>
  <si>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</si>
  <si>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</si>
  <si>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</si>
  <si>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</si>
  <si>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</si>
  <si>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</si>
  <si>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</si>
  <si>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</si>
  <si>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</si>
  <si>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</si>
  <si>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</si>
  <si>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</si>
  <si>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</si>
  <si>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</si>
  <si>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</si>
  <si>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</si>
  <si>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</si>
  <si>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</si>
  <si>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</si>
  <si>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</si>
  <si>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</si>
  <si>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</si>
  <si>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</si>
  <si>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</si>
  <si>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</si>
  <si>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</si>
  <si>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</si>
  <si>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</si>
  <si>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</si>
  <si>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</si>
  <si>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</si>
  <si>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</si>
  <si>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</si>
  <si>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</si>
  <si>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</si>
  <si>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</si>
  <si>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</si>
  <si>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</si>
  <si>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</si>
  <si>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</si>
  <si>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</si>
  <si>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</si>
  <si>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</si>
  <si>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</si>
  <si>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</si>
  <si>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</si>
  <si>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</si>
  <si>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</si>
  <si>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</si>
  <si>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</si>
  <si>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</si>
  <si>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</si>
  <si>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</si>
  <si>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</si>
  <si>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</si>
  <si>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</si>
  <si>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</si>
  <si>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</si>
  <si>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</si>
  <si>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</si>
  <si>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</si>
  <si>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</si>
  <si>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</si>
  <si>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</si>
  <si>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</si>
  <si>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</si>
  <si>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</si>
  <si>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</si>
  <si>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</si>
  <si>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</si>
  <si>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</si>
  <si>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</si>
  <si>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</si>
  <si>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</si>
  <si>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</si>
  <si>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</si>
  <si>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</si>
  <si>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</si>
  <si>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</si>
  <si>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</si>
  <si>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</si>
  <si>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</si>
  <si>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</si>
  <si>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</si>
  <si>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</si>
  <si>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</si>
  <si>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</si>
  <si>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</si>
  <si>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</si>
  <si>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</si>
  <si>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</si>
  <si>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</si>
  <si>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</si>
  <si>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</si>
  <si>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</si>
  <si>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</si>
  <si>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</si>
  <si>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</si>
  <si>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</si>
  <si>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</si>
  <si>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</si>
  <si>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</si>
  <si>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</si>
  <si>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</si>
  <si>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</si>
  <si>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</si>
  <si>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</si>
  <si>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</si>
  <si>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</si>
  <si>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</si>
  <si>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</si>
  <si>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</si>
  <si>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</si>
  <si>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</si>
  <si>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</si>
  <si>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</si>
  <si>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</si>
  <si>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</si>
  <si>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</si>
  <si>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</si>
  <si>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</si>
  <si>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</si>
  <si>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</si>
  <si>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</si>
  <si>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</si>
  <si>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</si>
  <si>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</si>
  <si>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</si>
  <si>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</si>
  <si>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</si>
  <si>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</si>
  <si>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</si>
  <si>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</si>
  <si>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</si>
  <si>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</si>
  <si>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</si>
  <si>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</si>
  <si>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</si>
  <si>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</si>
  <si>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</si>
  <si>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</si>
  <si>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</si>
  <si>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</si>
  <si>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</si>
  <si>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</si>
  <si>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</si>
  <si>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</si>
  <si>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</si>
  <si>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</si>
  <si>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</si>
  <si>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</si>
  <si>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</si>
  <si>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</si>
  <si>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</si>
  <si>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</si>
  <si>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</si>
  <si>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</si>
  <si>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</si>
  <si>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</si>
  <si>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</si>
  <si>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</si>
  <si>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</si>
  <si>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</si>
  <si>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</si>
  <si>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</si>
  <si>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</si>
  <si>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</si>
  <si>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</si>
  <si>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</si>
  <si>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</si>
  <si>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</si>
  <si>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</si>
  <si>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</si>
  <si>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</si>
  <si>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</si>
  <si>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</si>
  <si>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</si>
  <si>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</si>
  <si>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</si>
  <si>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</si>
  <si>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</si>
  <si>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</si>
  <si>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</si>
  <si>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</si>
  <si>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</si>
  <si>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</si>
  <si>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</si>
  <si>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</si>
  <si>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</si>
  <si>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</si>
  <si>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</si>
  <si>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</si>
  <si>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</si>
  <si>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</si>
  <si>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</si>
  <si>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</si>
  <si>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</si>
  <si>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</si>
  <si>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</si>
  <si>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</si>
  <si>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</si>
  <si>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</si>
  <si>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</si>
  <si>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</si>
  <si>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</si>
  <si>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</si>
  <si>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</si>
  <si>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</si>
  <si>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</si>
  <si>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</si>
  <si>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</si>
  <si>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</si>
  <si>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</si>
  <si>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</si>
  <si>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</si>
  <si>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</si>
  <si>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</si>
  <si>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</si>
  <si>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</si>
  <si>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</si>
  <si>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</si>
  <si>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</si>
  <si>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</si>
  <si>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</si>
  <si>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</si>
  <si>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</si>
  <si>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</si>
  <si>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</si>
  <si>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</si>
  <si>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</si>
  <si>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</si>
  <si>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</si>
  <si>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</si>
  <si>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</si>
  <si>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</si>
  <si>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</si>
  <si>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</si>
  <si>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</si>
  <si>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</si>
  <si>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</si>
  <si>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</si>
  <si>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</si>
  <si>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</si>
  <si>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</si>
  <si>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</si>
  <si>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</si>
  <si>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</si>
  <si>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</si>
  <si>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</si>
  <si>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</si>
  <si>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</si>
  <si>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</si>
  <si>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</si>
  <si>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</si>
  <si>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</si>
  <si>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</si>
  <si>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</si>
  <si>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</si>
  <si>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</si>
  <si>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</si>
  <si>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</si>
  <si>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</si>
  <si>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</si>
  <si>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</si>
  <si>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</si>
  <si>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</si>
  <si>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</si>
  <si>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</si>
  <si>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</si>
  <si>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</si>
  <si>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</si>
  <si>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</si>
  <si>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</si>
  <si>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</si>
  <si>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</si>
  <si>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</si>
  <si>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</si>
  <si>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</si>
  <si>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</si>
  <si>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</si>
  <si>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</si>
  <si>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</si>
  <si>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</si>
  <si>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</si>
  <si>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</si>
  <si>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</si>
  <si>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</si>
  <si>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</si>
  <si>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</si>
  <si>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</si>
  <si>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</si>
  <si>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</si>
  <si>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</si>
  <si>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</si>
  <si>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</si>
  <si>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</si>
  <si>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</si>
  <si>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</si>
  <si>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</si>
  <si>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</si>
  <si>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</si>
  <si>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</si>
  <si>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</si>
  <si>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</si>
  <si>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</si>
  <si>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</si>
  <si>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</si>
  <si>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</si>
  <si>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</si>
  <si>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</si>
  <si>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</si>
  <si>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</si>
  <si>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</si>
  <si>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</si>
  <si>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</si>
  <si>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</si>
  <si>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</si>
  <si>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</si>
  <si>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</si>
  <si>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</si>
  <si>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</si>
  <si>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</si>
  <si>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</si>
  <si>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</si>
  <si>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</si>
  <si>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</si>
  <si>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</si>
  <si>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</si>
  <si>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</si>
  <si>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</si>
  <si>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</si>
  <si>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</si>
  <si>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</si>
  <si>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</si>
  <si>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</si>
  <si>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</si>
  <si>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</si>
  <si>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</si>
  <si>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</si>
  <si>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</si>
  <si>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</si>
  <si>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</si>
  <si>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</si>
  <si>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</si>
  <si>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</si>
  <si>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</si>
  <si>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</si>
  <si>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</si>
  <si>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</si>
  <si>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</si>
  <si>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</si>
  <si>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</si>
  <si>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</si>
  <si>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</si>
  <si>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</si>
  <si>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</si>
  <si>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</si>
  <si>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</si>
  <si>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</si>
  <si>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</si>
  <si>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</si>
  <si>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</si>
  <si>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</si>
  <si>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</si>
  <si>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</si>
  <si>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</si>
  <si>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</si>
  <si>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</si>
  <si>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</si>
  <si>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</si>
  <si>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</si>
  <si>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</si>
  <si>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</si>
  <si>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</si>
  <si>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</si>
  <si>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</si>
  <si>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</si>
  <si>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</si>
  <si>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</si>
  <si>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</si>
  <si>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</si>
  <si>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</si>
  <si>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</si>
  <si>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</si>
  <si>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</si>
  <si>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</si>
  <si>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</si>
  <si>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</si>
  <si>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</si>
  <si>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</si>
  <si>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</si>
  <si>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</si>
  <si>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</si>
  <si>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</si>
  <si>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</si>
  <si>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</si>
  <si>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</si>
  <si>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</si>
  <si>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</si>
  <si>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</si>
  <si>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</si>
  <si>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</si>
  <si>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</si>
  <si>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</si>
  <si>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</si>
  <si>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</si>
  <si>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</si>
  <si>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</si>
  <si>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</si>
  <si>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</si>
  <si>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</si>
  <si>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</si>
  <si>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</si>
  <si>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</si>
  <si>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</si>
  <si>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</si>
  <si>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</si>
  <si>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</si>
  <si>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</si>
  <si>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</si>
  <si>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</si>
  <si>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</si>
  <si>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</si>
  <si>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</si>
  <si>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</si>
  <si>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</si>
  <si>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</si>
  <si>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</si>
  <si>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</si>
  <si>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</si>
  <si>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</si>
  <si>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</si>
  <si>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</si>
  <si>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</si>
  <si>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</si>
  <si>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</si>
  <si>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</si>
  <si>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</si>
  <si>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</si>
  <si>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</si>
  <si>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</si>
  <si>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</si>
  <si>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</si>
  <si>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</si>
  <si>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</si>
  <si>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</si>
  <si>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</si>
  <si>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</si>
  <si>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</si>
  <si>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</si>
  <si>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</si>
  <si>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</si>
  <si>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</si>
  <si>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</si>
  <si>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</si>
  <si>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</si>
  <si>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</si>
  <si>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</si>
  <si>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</si>
  <si>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</si>
  <si>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</si>
  <si>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</si>
  <si>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</si>
  <si>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</si>
  <si>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</si>
  <si>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</si>
  <si>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</si>
  <si>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</si>
  <si>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</si>
  <si>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</si>
  <si>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</si>
  <si>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</si>
  <si>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</si>
  <si>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</si>
  <si>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</si>
  <si>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</si>
  <si>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</si>
  <si>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</si>
  <si>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</si>
  <si>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</si>
  <si>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</si>
  <si>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</si>
  <si>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</si>
  <si>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</si>
  <si>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</si>
  <si>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</si>
  <si>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</si>
  <si>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</si>
  <si>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</si>
  <si>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</si>
  <si>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</si>
  <si>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</si>
  <si>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</si>
  <si>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</si>
  <si>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</si>
  <si>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</si>
  <si>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</si>
  <si>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</si>
  <si>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</si>
  <si>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</si>
  <si>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</si>
  <si>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</si>
  <si>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</si>
  <si>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</si>
  <si>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</si>
  <si>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</si>
  <si>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</si>
  <si>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</si>
  <si>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</si>
  <si>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</si>
  <si>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</si>
  <si>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</si>
  <si>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</si>
  <si>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</si>
  <si>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</si>
  <si>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</si>
  <si>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</si>
  <si>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</si>
  <si>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</si>
  <si>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</si>
  <si>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</si>
  <si>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</si>
  <si>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</si>
  <si>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</si>
  <si>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</si>
  <si>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</si>
  <si>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</si>
  <si>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</si>
  <si>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</si>
  <si>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</si>
  <si>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</si>
  <si>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</si>
  <si>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</si>
  <si>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</si>
  <si>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</si>
  <si>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</si>
  <si>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</si>
  <si>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</si>
  <si>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</si>
  <si>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</si>
  <si>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</si>
  <si>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</si>
  <si>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</si>
  <si>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</si>
  <si>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</si>
  <si>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</si>
  <si>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</si>
  <si>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</si>
  <si>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</si>
  <si>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</si>
  <si>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</si>
  <si>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</si>
  <si>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</si>
  <si>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</si>
  <si>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</si>
  <si>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</si>
  <si>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</si>
  <si>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</si>
  <si>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</si>
  <si>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</si>
  <si>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</si>
  <si>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</si>
  <si>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</si>
  <si>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</si>
  <si>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</si>
  <si>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</si>
  <si>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</si>
  <si>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</si>
  <si>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</si>
  <si>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</si>
  <si>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</si>
  <si>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</si>
  <si>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</si>
  <si>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</si>
  <si>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</si>
  <si>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</si>
  <si>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</si>
  <si>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</si>
  <si>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</si>
  <si>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</si>
  <si>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</si>
  <si>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</si>
  <si>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</si>
  <si>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</si>
  <si>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</si>
  <si>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</si>
  <si>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</si>
  <si>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</si>
  <si>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</si>
  <si>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</si>
  <si>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</si>
  <si>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</si>
  <si>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</si>
  <si>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</si>
  <si>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</si>
  <si>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</si>
  <si>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</si>
  <si>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</si>
  <si>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</si>
  <si>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</si>
  <si>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</si>
  <si>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</si>
  <si>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</si>
  <si>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</si>
  <si>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</si>
  <si>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</si>
  <si>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</si>
  <si>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</si>
  <si>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</si>
  <si>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</si>
  <si>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</si>
  <si>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</si>
  <si>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</si>
  <si>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</si>
  <si>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</si>
  <si>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</si>
  <si>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</si>
  <si>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</si>
  <si>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</si>
  <si>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</si>
  <si>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</si>
  <si>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</si>
  <si>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</si>
  <si>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</si>
  <si>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</si>
  <si>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</si>
  <si>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</si>
  <si>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</si>
  <si>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</si>
  <si>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</si>
  <si>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</si>
  <si>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</si>
  <si>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</si>
  <si>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</si>
  <si>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</si>
  <si>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</si>
  <si>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</si>
  <si>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</si>
  <si>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</si>
  <si>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</si>
  <si>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</si>
  <si>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</si>
  <si>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</si>
  <si>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</si>
  <si>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</si>
  <si>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</si>
  <si>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</si>
  <si>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</si>
  <si>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</si>
  <si>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</si>
  <si>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</si>
  <si>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</si>
  <si>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</si>
  <si>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</si>
  <si>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</si>
  <si>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</si>
  <si>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</si>
  <si>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</si>
  <si>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</si>
  <si>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</si>
  <si>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</si>
  <si>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</si>
  <si>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</si>
  <si>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</si>
  <si>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</si>
  <si>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</si>
  <si>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</si>
  <si>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</si>
  <si>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</si>
  <si>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</si>
  <si>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</si>
  <si>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</si>
  <si>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</si>
  <si>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</si>
  <si>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</si>
  <si>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</si>
  <si>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</si>
  <si>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</si>
  <si>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</si>
  <si>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</si>
  <si>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</si>
  <si>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</si>
  <si>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</si>
  <si>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</si>
  <si>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</si>
  <si>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</si>
  <si>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</si>
  <si>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</si>
  <si>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</si>
  <si>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</si>
  <si>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</si>
  <si>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</si>
  <si>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</si>
  <si>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</si>
  <si>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</si>
  <si>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</si>
  <si>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</si>
  <si>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</si>
  <si>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</si>
  <si>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</si>
  <si>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</si>
  <si>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</si>
  <si>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</si>
  <si>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</si>
  <si>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</si>
  <si>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</si>
  <si>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</si>
  <si>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</si>
  <si>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</si>
  <si>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</si>
  <si>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</si>
  <si>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</si>
  <si>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</si>
  <si>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</si>
  <si>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</si>
  <si>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</si>
  <si>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</si>
  <si>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</si>
  <si>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</si>
  <si>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</si>
  <si>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</si>
  <si>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</si>
  <si>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</si>
  <si>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</si>
  <si>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</si>
  <si>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</si>
  <si>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</si>
  <si>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</si>
  <si>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</si>
  <si>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</si>
  <si>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</si>
  <si>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</si>
  <si>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</si>
  <si>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</si>
  <si>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</si>
  <si>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</si>
  <si>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</si>
  <si>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</si>
  <si>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</si>
  <si>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</si>
  <si>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</si>
  <si>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</si>
  <si>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</si>
  <si>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</si>
  <si>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</si>
  <si>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</si>
  <si>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</si>
  <si>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</si>
  <si>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</si>
  <si>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</si>
  <si>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</si>
  <si>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</si>
  <si>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</si>
  <si>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</si>
  <si>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</si>
  <si>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</si>
  <si>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</si>
  <si>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</si>
  <si>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</si>
  <si>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</si>
  <si>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</si>
  <si>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</si>
  <si>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</si>
  <si>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</si>
  <si>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</si>
  <si>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</si>
  <si>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</si>
  <si>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</si>
  <si>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</si>
  <si>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</si>
  <si>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</si>
  <si>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</si>
  <si>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</si>
  <si>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</si>
  <si>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</si>
  <si>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</si>
  <si>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</si>
  <si>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</si>
  <si>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</si>
  <si>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</si>
  <si>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</si>
  <si>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</si>
  <si>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</si>
  <si>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</si>
  <si>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</si>
  <si>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</si>
  <si>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</si>
  <si>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</si>
  <si>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</si>
  <si>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</si>
  <si>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</si>
  <si>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</si>
  <si>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</si>
  <si>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</si>
  <si>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</si>
  <si>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</si>
  <si>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</si>
  <si>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</si>
  <si>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</si>
  <si>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</si>
  <si>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</si>
  <si>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</si>
  <si>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</si>
  <si>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</si>
  <si>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</si>
  <si>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</si>
  <si>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</si>
  <si>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</si>
  <si>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</si>
  <si>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</si>
  <si>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</si>
  <si>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</si>
  <si>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</si>
  <si>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</si>
  <si>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</si>
  <si>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</si>
  <si>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</si>
  <si>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</si>
  <si>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</si>
  <si>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</si>
  <si>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</si>
  <si>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</si>
  <si>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</si>
  <si>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</si>
  <si>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</si>
  <si>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</si>
  <si>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</si>
  <si>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</si>
  <si>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</si>
  <si>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</si>
  <si>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</si>
  <si>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</si>
  <si>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</si>
  <si>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</si>
  <si>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</si>
  <si>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</si>
  <si>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</si>
  <si>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</si>
  <si>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</si>
  <si>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</si>
  <si>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</si>
  <si>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</si>
  <si>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</si>
  <si>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</si>
  <si>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</si>
  <si>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</si>
  <si>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</si>
  <si>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</si>
  <si>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</si>
  <si>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</si>
  <si>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</si>
  <si>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</si>
  <si>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</si>
  <si>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</si>
  <si>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</si>
  <si>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</si>
  <si>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</si>
  <si>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</si>
  <si>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</si>
  <si>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</si>
  <si>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</si>
  <si>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</si>
  <si>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</si>
  <si>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</si>
  <si>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</si>
  <si>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</si>
  <si>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</si>
  <si>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</si>
  <si>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</si>
  <si>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</si>
  <si>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</si>
  <si>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</si>
  <si>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</si>
  <si>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</si>
  <si>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</si>
  <si>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</si>
  <si>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</si>
  <si>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</si>
  <si>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</si>
  <si>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</si>
  <si>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</si>
  <si>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</si>
  <si>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</si>
  <si>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</si>
  <si>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</si>
  <si>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</si>
  <si>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</si>
  <si>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</si>
  <si>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</si>
  <si>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</si>
  <si>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</si>
  <si>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</si>
  <si>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</si>
  <si>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</si>
  <si>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</si>
  <si>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</si>
  <si>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</si>
  <si>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</si>
  <si>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</si>
  <si>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</si>
  <si>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</si>
  <si>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</si>
  <si>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</si>
  <si>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</si>
  <si>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</si>
  <si>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</si>
  <si>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</si>
  <si>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</si>
  <si>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</si>
  <si>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</si>
  <si>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</si>
  <si>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</si>
  <si>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</si>
  <si>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</si>
  <si>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</si>
  <si>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</si>
  <si>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</si>
  <si>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</si>
  <si>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</si>
  <si>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</si>
  <si>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</si>
  <si>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</si>
  <si>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</si>
  <si>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</si>
  <si>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</si>
  <si>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</si>
  <si>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</si>
  <si>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</si>
  <si>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</si>
  <si>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</si>
  <si>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</si>
  <si>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</si>
  <si>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</si>
  <si>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</si>
  <si>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</si>
  <si>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</si>
  <si>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</si>
  <si>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</si>
  <si>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</si>
  <si>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</si>
  <si>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</si>
  <si>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</si>
  <si>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</si>
  <si>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</si>
  <si>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</si>
  <si>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</si>
  <si>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</si>
  <si>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</si>
  <si>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</si>
  <si>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</si>
  <si>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</si>
  <si>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</si>
  <si>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</si>
  <si>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</si>
  <si>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</si>
  <si>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</si>
  <si>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</si>
  <si>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</si>
  <si>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</si>
  <si>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</si>
  <si>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</si>
  <si>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</si>
  <si>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</si>
  <si>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</si>
  <si>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</si>
  <si>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</si>
  <si>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</si>
  <si>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</si>
  <si>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</si>
  <si>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</si>
  <si>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</si>
  <si>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</si>
  <si>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</si>
  <si>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</si>
  <si>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</si>
  <si>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</si>
  <si>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</si>
  <si>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</si>
  <si>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</si>
  <si>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</si>
  <si>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</si>
  <si>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</si>
  <si>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</si>
  <si>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</si>
  <si>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</si>
  <si>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</si>
  <si>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</si>
  <si>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</si>
  <si>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</si>
  <si>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</si>
  <si>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</si>
  <si>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</si>
  <si>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</si>
  <si>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</si>
  <si>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</si>
  <si>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</si>
  <si>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</si>
  <si>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</si>
  <si>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</si>
  <si>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</si>
  <si>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</si>
  <si>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</si>
  <si>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</si>
  <si>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</si>
  <si>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</si>
  <si>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</si>
  <si>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</si>
  <si>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</si>
  <si>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</si>
  <si>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</si>
  <si>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</si>
  <si>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</si>
  <si>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</si>
  <si>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</si>
  <si>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</si>
  <si>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</si>
  <si>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</si>
  <si>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</si>
  <si>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</si>
  <si>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</si>
  <si>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</si>
  <si>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</si>
  <si>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</si>
  <si>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</si>
  <si>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</si>
  <si>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</si>
  <si>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</si>
  <si>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</si>
  <si>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</si>
  <si>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</si>
  <si>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</si>
  <si>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</si>
  <si>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</si>
  <si>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</si>
  <si>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</si>
  <si>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</si>
  <si>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</si>
  <si>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</si>
  <si>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</si>
  <si>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</si>
  <si>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</si>
  <si>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</si>
  <si>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</si>
  <si>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</si>
  <si>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</si>
  <si>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</si>
  <si>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</si>
  <si>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</si>
  <si>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</si>
  <si>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</si>
  <si>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</si>
  <si>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</si>
  <si>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</si>
  <si>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</si>
  <si>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</si>
  <si>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</si>
  <si>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</si>
  <si>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</si>
  <si>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</si>
  <si>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</si>
  <si>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</si>
  <si>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</si>
  <si>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</si>
  <si>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</si>
  <si>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</si>
  <si>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</si>
  <si>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</si>
  <si>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</si>
  <si>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</si>
  <si>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</si>
  <si>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</si>
  <si>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</si>
  <si>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</si>
  <si>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</si>
  <si>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</si>
  <si>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</si>
  <si>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</si>
  <si>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</si>
  <si>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</si>
  <si>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</si>
  <si>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</si>
  <si>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</si>
  <si>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</si>
  <si>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</si>
  <si>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</si>
  <si>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</si>
  <si>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</si>
  <si>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</si>
  <si>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</si>
  <si>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</si>
  <si>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</si>
  <si>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</si>
  <si>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</si>
  <si>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</si>
  <si>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</si>
  <si>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</si>
  <si>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</si>
  <si>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</si>
  <si>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</si>
  <si>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</si>
  <si>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</si>
  <si>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</si>
  <si>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</si>
  <si>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</si>
  <si>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</si>
  <si>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</si>
  <si>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</si>
  <si>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</si>
  <si>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</si>
  <si>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</si>
  <si>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</si>
  <si>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</si>
  <si>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</si>
  <si>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</si>
  <si>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</si>
  <si>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</si>
  <si>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</si>
  <si>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</si>
  <si>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</si>
  <si>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</si>
  <si>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</si>
  <si>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</si>
  <si>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</si>
  <si>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</si>
  <si>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</si>
  <si>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</si>
  <si>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</si>
  <si>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</si>
  <si>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</si>
  <si>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</si>
  <si>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</si>
  <si>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</si>
  <si>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</si>
  <si>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</si>
  <si>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</si>
  <si>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</si>
  <si>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</si>
  <si>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</si>
  <si>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</si>
  <si>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</si>
  <si>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</si>
  <si>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</si>
  <si>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</si>
  <si>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</si>
  <si>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</si>
  <si>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</si>
  <si>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</si>
  <si>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</si>
  <si>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</si>
  <si>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</si>
  <si>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</si>
  <si>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</si>
  <si>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</si>
  <si>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</si>
  <si>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</si>
  <si>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</si>
  <si>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</si>
  <si>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</si>
  <si>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</si>
  <si>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</si>
  <si>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</si>
  <si>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</si>
  <si>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</si>
  <si>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</si>
  <si>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</si>
  <si>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</si>
  <si>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</si>
  <si>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</si>
  <si>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</si>
  <si>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</si>
  <si>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</si>
  <si>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</si>
  <si>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</si>
  <si>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</si>
  <si>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</si>
  <si>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</si>
  <si>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</si>
  <si>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</si>
  <si>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</si>
  <si>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</si>
  <si>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</si>
  <si>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</si>
  <si>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</si>
  <si>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</si>
  <si>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</si>
  <si>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</si>
  <si>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</si>
  <si>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</si>
  <si>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</si>
  <si>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</si>
  <si>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</si>
  <si>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</si>
  <si>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</si>
  <si>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</si>
  <si>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</si>
  <si>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</si>
  <si>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</si>
  <si>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</si>
  <si>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</si>
  <si>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</si>
  <si>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</si>
  <si>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</si>
  <si>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</si>
  <si>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</si>
  <si>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</si>
  <si>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</si>
  <si>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</si>
  <si>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</si>
  <si>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</si>
  <si>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</si>
  <si>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</si>
  <si>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</si>
  <si>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</si>
  <si>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</si>
  <si>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</si>
  <si>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</si>
  <si>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</si>
  <si>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</si>
  <si>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</si>
  <si>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</si>
  <si>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</si>
  <si>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</si>
  <si>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</si>
  <si>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</si>
  <si>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</si>
  <si>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</si>
  <si>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</si>
  <si>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</si>
  <si>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</si>
  <si>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</si>
  <si>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</si>
  <si>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</si>
  <si>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</si>
  <si>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</si>
  <si>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</si>
  <si>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</si>
  <si>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</si>
  <si>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</si>
  <si>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</si>
  <si>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</si>
  <si>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</si>
  <si>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</si>
  <si>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</si>
  <si>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</si>
  <si>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</si>
  <si>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</si>
  <si>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</si>
  <si>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</si>
  <si>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</si>
  <si>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</si>
  <si>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</si>
  <si>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</si>
  <si>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</si>
  <si>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</si>
  <si>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</si>
  <si>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</si>
  <si>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</si>
  <si>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</si>
  <si>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</si>
  <si>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</si>
  <si>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</si>
  <si>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</si>
  <si>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</si>
  <si>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</si>
  <si>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</si>
  <si>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</si>
  <si>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</si>
  <si>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</si>
  <si>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</si>
  <si>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</si>
  <si>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</si>
  <si>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</si>
  <si>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</si>
  <si>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</si>
  <si>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</si>
  <si>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</si>
  <si>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</si>
  <si>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</si>
  <si>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</si>
  <si>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</si>
  <si>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</si>
  <si>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</si>
  <si>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</si>
  <si>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</si>
  <si>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</si>
  <si>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</si>
  <si>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</si>
  <si>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</si>
  <si>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</si>
  <si>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</si>
  <si>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</si>
  <si>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</si>
  <si>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</si>
  <si>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</si>
  <si>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</si>
  <si>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</si>
  <si>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</si>
  <si>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</si>
  <si>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</si>
  <si>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</si>
  <si>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</si>
  <si>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</si>
  <si>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</si>
  <si>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</si>
  <si>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</si>
  <si>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</si>
  <si>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</si>
  <si>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</si>
  <si>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</si>
  <si>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</si>
  <si>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</si>
  <si>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</si>
  <si>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</si>
  <si>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</si>
  <si>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</si>
  <si>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</si>
  <si>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</si>
  <si>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</si>
  <si>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</si>
  <si>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</si>
  <si>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</si>
  <si>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</si>
  <si>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</si>
  <si>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</si>
  <si>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</si>
  <si>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</si>
  <si>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</si>
  <si>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</si>
  <si>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</si>
  <si>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</si>
  <si>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</si>
  <si>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</si>
  <si>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</si>
  <si>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</si>
  <si>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</si>
  <si>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</si>
  <si>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</si>
  <si>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</si>
  <si>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</si>
  <si>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</si>
  <si>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</si>
  <si>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</si>
  <si>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</si>
  <si>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</si>
  <si>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</si>
  <si>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</si>
  <si>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</si>
  <si>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</si>
  <si>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</si>
  <si>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</si>
  <si>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</si>
  <si>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</si>
  <si>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</si>
  <si>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</si>
  <si>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</si>
  <si>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</si>
  <si>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</si>
  <si>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</si>
  <si>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</si>
  <si>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</si>
  <si>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</si>
  <si>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</si>
  <si>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</si>
  <si>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</si>
  <si>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</si>
  <si>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</si>
  <si>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</si>
  <si>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</si>
  <si>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</si>
  <si>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</si>
  <si>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</si>
  <si>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</si>
  <si>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</si>
  <si>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</si>
  <si>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</si>
  <si>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</si>
  <si>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</si>
  <si>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</si>
  <si>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</si>
  <si>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</si>
  <si>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</si>
  <si>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</si>
  <si>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</si>
  <si>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</si>
  <si>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</si>
  <si>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</si>
  <si>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</si>
  <si>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</si>
  <si>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</si>
  <si>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</si>
  <si>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</si>
  <si>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</si>
  <si>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</si>
  <si>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</si>
  <si>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</si>
  <si>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</si>
  <si>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</si>
  <si>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</si>
  <si>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</si>
  <si>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</si>
  <si>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</si>
  <si>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</si>
  <si>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</si>
  <si>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</si>
  <si>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</si>
  <si>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</si>
  <si>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</si>
  <si>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</si>
  <si>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</si>
  <si>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</si>
  <si>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</si>
  <si>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</si>
  <si>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</si>
  <si>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</si>
  <si>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</si>
  <si>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</si>
  <si>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</si>
  <si>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</si>
  <si>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</si>
  <si>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</si>
  <si>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</si>
  <si>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</si>
  <si>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</si>
  <si>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</si>
  <si>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</si>
  <si>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</si>
  <si>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</si>
  <si>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</si>
  <si>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</si>
  <si>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</si>
  <si>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</si>
  <si>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</si>
  <si>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</si>
  <si>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</si>
  <si>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</si>
  <si>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</si>
  <si>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</si>
  <si>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</si>
  <si>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</si>
  <si>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</si>
  <si>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</si>
  <si>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</si>
  <si>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</si>
  <si>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</si>
  <si>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</si>
  <si>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</si>
  <si>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</si>
  <si>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</si>
  <si>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</si>
  <si>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</si>
  <si>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</si>
  <si>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</si>
  <si>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</si>
  <si>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</si>
  <si>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</si>
  <si>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</si>
  <si>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</si>
  <si>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</si>
  <si>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</si>
  <si>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</si>
  <si>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</si>
  <si>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</si>
  <si>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</si>
  <si>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</si>
  <si>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</si>
  <si>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</si>
  <si>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</si>
  <si>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</si>
  <si>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</si>
  <si>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</si>
  <si>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</si>
  <si>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</si>
  <si>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</si>
  <si>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</si>
  <si>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</si>
  <si>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</si>
  <si>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</si>
  <si>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</si>
  <si>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</si>
  <si>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</si>
  <si>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</si>
  <si>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</si>
  <si>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</si>
  <si>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</si>
  <si>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</si>
  <si>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</si>
  <si>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</si>
  <si>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</si>
  <si>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</si>
  <si>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</si>
  <si>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</si>
  <si>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</si>
  <si>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</si>
  <si>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</si>
  <si>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</si>
  <si>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</si>
  <si>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</si>
  <si>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</si>
  <si>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</si>
  <si>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</si>
  <si>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</si>
  <si>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</si>
  <si>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</si>
  <si>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</si>
  <si>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</si>
  <si>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</si>
  <si>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</si>
  <si>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</si>
  <si>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</si>
  <si>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</si>
  <si>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</si>
  <si>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</si>
  <si>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</si>
  <si>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</si>
  <si>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</si>
  <si>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</si>
  <si>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</si>
  <si>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</si>
  <si>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</si>
  <si>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</si>
  <si>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</si>
  <si>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</si>
  <si>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</si>
  <si>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</si>
  <si>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</si>
  <si>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</si>
  <si>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</si>
  <si>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</si>
  <si>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</si>
  <si>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</si>
  <si>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</si>
  <si>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</si>
  <si>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</si>
  <si>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</si>
  <si>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</si>
  <si>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</si>
  <si>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</si>
  <si>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</si>
  <si>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</si>
  <si>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</si>
  <si>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</si>
  <si>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</si>
  <si>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</si>
  <si>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</si>
  <si>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</si>
  <si>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</si>
  <si>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</si>
  <si>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</si>
  <si>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</si>
  <si>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</si>
  <si>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</si>
  <si>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</si>
  <si>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</si>
  <si>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</si>
  <si>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</si>
  <si>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</si>
  <si>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</si>
  <si>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</si>
  <si>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</si>
  <si>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</si>
  <si>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</si>
  <si>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</si>
  <si>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</si>
  <si>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</si>
  <si>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</si>
  <si>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</si>
  <si>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</si>
  <si>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</si>
  <si>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</si>
  <si>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</si>
  <si>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</si>
  <si>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</si>
  <si>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</si>
  <si>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</si>
  <si>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</si>
  <si>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</si>
  <si>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</si>
  <si>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</si>
  <si>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</si>
  <si>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</si>
  <si>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</si>
  <si>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</si>
  <si>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</si>
  <si>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</si>
  <si>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</si>
  <si>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</si>
  <si>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</si>
  <si>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</si>
  <si>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</si>
  <si>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</si>
  <si>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</si>
  <si>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</si>
  <si>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</si>
  <si>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</si>
  <si>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</si>
  <si>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</si>
  <si>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</si>
  <si>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</si>
  <si>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</si>
  <si>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</si>
  <si>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</si>
  <si>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</si>
  <si>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</si>
  <si>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</si>
  <si>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</si>
  <si>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</si>
  <si>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</si>
  <si>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</si>
  <si>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</si>
  <si>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</si>
  <si>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</si>
  <si>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</si>
  <si>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</si>
  <si>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</si>
  <si>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</si>
  <si>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</si>
  <si>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</si>
  <si>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</si>
  <si>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</si>
  <si>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</si>
  <si>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</si>
  <si>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</si>
  <si>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</si>
  <si>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</si>
  <si>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</si>
  <si>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</si>
  <si>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</si>
  <si>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</si>
  <si>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</si>
  <si>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</si>
  <si>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</si>
  <si>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</si>
  <si>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</si>
  <si>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</si>
  <si>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</si>
  <si>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</si>
  <si>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</si>
  <si>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</si>
  <si>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</si>
  <si>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</si>
  <si>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</si>
  <si>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</si>
  <si>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</si>
  <si>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</si>
  <si>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</si>
  <si>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</si>
  <si>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</si>
  <si>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</si>
  <si>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</si>
  <si>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</si>
  <si>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</si>
  <si>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</si>
  <si>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</si>
  <si>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</si>
  <si>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</si>
  <si>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</si>
  <si>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</si>
  <si>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</si>
  <si>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</si>
  <si>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</si>
  <si>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</si>
  <si>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</si>
  <si>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</si>
  <si>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</si>
  <si>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</si>
  <si>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</si>
  <si>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</si>
  <si>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</si>
  <si>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</si>
  <si>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</si>
  <si>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</si>
  <si>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</si>
  <si>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</si>
  <si>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</si>
  <si>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</si>
  <si>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</si>
  <si>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</si>
  <si>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</si>
  <si>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</si>
  <si>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</si>
  <si>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</si>
  <si>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</si>
  <si>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</si>
  <si>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</si>
  <si>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</si>
  <si>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</si>
  <si>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</si>
  <si>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</si>
  <si>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</si>
  <si>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</si>
  <si>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</si>
  <si>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</si>
  <si>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</si>
  <si>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</si>
  <si>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</si>
  <si>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</si>
  <si>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</si>
  <si>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</si>
  <si>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</si>
  <si>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</si>
  <si>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</si>
  <si>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</si>
  <si>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</si>
  <si>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</si>
  <si>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</si>
  <si>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</si>
  <si>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</si>
  <si>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</si>
  <si>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</si>
  <si>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</si>
  <si>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</si>
  <si>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</si>
  <si>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</si>
  <si>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</si>
  <si>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</si>
  <si>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</si>
  <si>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</si>
  <si>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</si>
  <si>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</si>
  <si>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</si>
  <si>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</si>
  <si>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</si>
  <si>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</si>
  <si>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</si>
  <si>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</si>
  <si>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</si>
  <si>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</si>
  <si>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</si>
  <si>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</si>
  <si>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</si>
  <si>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</si>
  <si>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</si>
  <si>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</si>
  <si>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</si>
  <si>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</si>
  <si>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</si>
  <si>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</si>
  <si>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</si>
  <si>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</si>
  <si>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</si>
  <si>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</si>
  <si>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</si>
  <si>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</si>
  <si>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</si>
  <si>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</si>
  <si>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</si>
  <si>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</si>
  <si>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</si>
  <si>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</si>
  <si>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</si>
  <si>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</si>
  <si>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</si>
  <si>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</si>
  <si>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</si>
  <si>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</si>
  <si>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</si>
  <si>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</si>
  <si>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</si>
  <si>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</si>
  <si>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</si>
  <si>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</si>
  <si>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</si>
  <si>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</si>
  <si>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</si>
  <si>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</si>
  <si>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</si>
  <si>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</si>
  <si>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</si>
  <si>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</si>
  <si>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</si>
  <si>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</si>
  <si>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</si>
  <si>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</si>
  <si>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</si>
  <si>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</si>
  <si>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</si>
  <si>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</si>
  <si>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</si>
  <si>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</si>
  <si>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</si>
  <si>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</si>
  <si>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</si>
  <si>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</si>
  <si>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</si>
  <si>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</si>
  <si>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</si>
  <si>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</si>
  <si>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</si>
  <si>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</si>
  <si>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</si>
  <si>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</si>
  <si>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</si>
  <si>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</si>
  <si>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</si>
  <si>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</si>
  <si>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</si>
  <si>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</si>
  <si>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</si>
  <si>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</si>
  <si>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</si>
  <si>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</si>
  <si>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</si>
  <si>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</si>
  <si>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</si>
  <si>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</si>
  <si>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</si>
  <si>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</si>
  <si>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</si>
  <si>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</si>
  <si>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</si>
  <si>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</si>
  <si>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</si>
  <si>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</si>
  <si>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</si>
  <si>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</si>
  <si>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</si>
  <si>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</si>
  <si>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</si>
  <si>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</si>
  <si>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</si>
  <si>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</si>
  <si>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</si>
  <si>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</si>
  <si>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</si>
  <si>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</si>
  <si>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</si>
  <si>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</si>
  <si>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</si>
  <si>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</si>
  <si>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</si>
  <si>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</si>
  <si>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</si>
  <si>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</si>
  <si>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</si>
  <si>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</si>
  <si>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</si>
  <si>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</si>
  <si>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</si>
  <si>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</si>
  <si>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</si>
  <si>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</si>
  <si>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</si>
  <si>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</si>
  <si>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</si>
  <si>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</si>
  <si>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</si>
  <si>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</si>
  <si>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</si>
  <si>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</si>
  <si>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</si>
  <si>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</si>
  <si>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</si>
  <si>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</si>
  <si>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</si>
  <si>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</si>
  <si>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</si>
  <si>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</si>
  <si>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</si>
  <si>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</si>
  <si>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</si>
  <si>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</si>
  <si>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</si>
  <si>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</si>
  <si>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</si>
  <si>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</si>
  <si>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</si>
  <si>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</si>
  <si>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</si>
  <si>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</si>
  <si>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</si>
  <si>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</si>
  <si>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</si>
  <si>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</si>
  <si>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</si>
  <si>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</si>
  <si>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</si>
  <si>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</si>
  <si>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</si>
  <si>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</si>
  <si>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</si>
  <si>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</si>
  <si>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</si>
  <si>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</si>
  <si>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</si>
  <si>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</si>
  <si>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</si>
  <si>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</si>
  <si>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</si>
  <si>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</si>
  <si>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</si>
  <si>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</si>
  <si>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</si>
  <si>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</si>
  <si>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</si>
  <si>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</si>
  <si>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</si>
  <si>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</si>
  <si>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</si>
  <si>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</si>
  <si>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</si>
  <si>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</si>
  <si>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</si>
  <si>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</si>
  <si>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</si>
  <si>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</si>
  <si>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</si>
  <si>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</si>
  <si>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</si>
  <si>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</si>
  <si>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</si>
  <si>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</si>
  <si>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</si>
  <si>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</si>
  <si>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</si>
  <si>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</si>
  <si>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</si>
  <si>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</si>
  <si>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</si>
  <si>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</si>
  <si>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</si>
  <si>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</si>
  <si>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</si>
  <si>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</si>
  <si>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</si>
  <si>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</si>
  <si>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</si>
  <si>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</si>
  <si>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</si>
  <si>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</si>
  <si>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</si>
  <si>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</si>
  <si>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</si>
  <si>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</si>
  <si>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</si>
  <si>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</si>
  <si>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</si>
  <si>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</si>
  <si>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</si>
  <si>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</si>
  <si>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</si>
  <si>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</si>
  <si>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</si>
  <si>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</si>
  <si>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</si>
  <si>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</si>
  <si>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</si>
  <si>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</si>
  <si>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</si>
  <si>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</si>
  <si>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</si>
  <si>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</si>
  <si>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</si>
  <si>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</si>
  <si>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</si>
  <si>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</si>
  <si>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</si>
  <si>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</si>
  <si>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</si>
  <si>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</si>
  <si>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</si>
  <si>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</si>
  <si>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</si>
  <si>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</si>
  <si>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</si>
  <si>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</si>
  <si>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</si>
  <si>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</si>
  <si>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</si>
  <si>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</si>
  <si>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</si>
  <si>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</si>
  <si>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</si>
  <si>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</si>
  <si>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</si>
  <si>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</si>
  <si>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</si>
  <si>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</si>
  <si>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</si>
  <si>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</si>
  <si>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</si>
  <si>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</si>
  <si>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</si>
  <si>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</si>
  <si>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</si>
  <si>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</si>
  <si>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</si>
  <si>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</si>
  <si>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</si>
  <si>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</si>
  <si>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</si>
  <si>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</si>
  <si>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</si>
  <si>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</si>
  <si>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</si>
  <si>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</si>
  <si>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</si>
  <si>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</si>
  <si>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</si>
  <si>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</si>
  <si>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</si>
  <si>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</si>
  <si>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</si>
  <si>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</si>
  <si>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</si>
  <si>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</si>
  <si>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</si>
  <si>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</si>
  <si>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</si>
  <si>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</si>
  <si>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</si>
  <si>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</si>
  <si>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</si>
  <si>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</si>
  <si>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</si>
  <si>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</si>
  <si>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</si>
  <si>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</si>
  <si>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</si>
  <si>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</si>
  <si>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</si>
  <si>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</si>
  <si>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</si>
  <si>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</si>
  <si>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</si>
  <si>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</si>
  <si>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</si>
  <si>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</si>
  <si>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</si>
  <si>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</si>
  <si>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</si>
  <si>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</si>
  <si>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</si>
  <si>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</si>
  <si>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</si>
  <si>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</si>
  <si>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</si>
  <si>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</si>
  <si>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</si>
  <si>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</si>
  <si>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</si>
  <si>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</si>
  <si>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</si>
  <si>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</si>
  <si>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</si>
  <si>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</si>
  <si>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</si>
  <si>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</si>
  <si>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</si>
  <si>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</si>
  <si>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</si>
  <si>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</si>
  <si>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</si>
  <si>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</si>
  <si>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</si>
  <si>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</si>
  <si>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</si>
  <si>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</si>
  <si>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</si>
  <si>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</si>
  <si>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</si>
  <si>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</si>
  <si>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</si>
  <si>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</si>
  <si>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</si>
  <si>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</si>
  <si>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</si>
  <si>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</si>
  <si>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</si>
  <si>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</si>
  <si>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</si>
  <si>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</si>
  <si>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</si>
  <si>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</si>
  <si>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</si>
  <si>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</si>
  <si>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</si>
  <si>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</si>
  <si>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</si>
  <si>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</si>
  <si>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</si>
  <si>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</si>
  <si>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</si>
  <si>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</si>
  <si>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</si>
  <si>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</si>
  <si>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</si>
  <si>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</si>
  <si>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</si>
  <si>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</si>
  <si>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</si>
  <si>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</si>
  <si>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</si>
  <si>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</si>
  <si>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</si>
  <si>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</si>
  <si>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</si>
  <si>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</si>
  <si>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</si>
  <si>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</si>
  <si>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</si>
  <si>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</si>
  <si>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</si>
  <si>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</si>
  <si>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</si>
  <si>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</si>
  <si>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</si>
  <si>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</si>
  <si>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</si>
  <si>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</si>
  <si>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</si>
  <si>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</si>
  <si>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</si>
  <si>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</si>
  <si>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</si>
  <si>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</si>
  <si>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</si>
  <si>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</si>
  <si>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</si>
  <si>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</si>
  <si>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</si>
  <si>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</si>
  <si>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</si>
  <si>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</si>
  <si>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</si>
  <si>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</si>
  <si>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</si>
  <si>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</si>
  <si>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</si>
  <si>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</si>
  <si>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</si>
  <si>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</si>
  <si>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</si>
  <si>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</si>
  <si>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</si>
  <si>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</si>
  <si>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</si>
  <si>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</si>
  <si>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</si>
  <si>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</si>
  <si>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</si>
  <si>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</si>
  <si>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</si>
  <si>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</si>
  <si>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</si>
  <si>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</si>
  <si>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</si>
  <si>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</si>
  <si>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</si>
  <si>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</si>
  <si>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</si>
  <si>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</si>
  <si>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</si>
  <si>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</si>
  <si>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</si>
  <si>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</si>
  <si>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</si>
  <si>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</si>
  <si>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</si>
  <si>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</si>
  <si>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</si>
  <si>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</si>
  <si>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</si>
  <si>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</si>
  <si>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</si>
  <si>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</si>
  <si>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</si>
  <si>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</si>
  <si>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</si>
  <si>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</si>
  <si>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</si>
  <si>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</si>
  <si>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</si>
  <si>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</si>
  <si>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</si>
  <si>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</si>
  <si>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</si>
  <si>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</si>
  <si>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</si>
  <si>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</si>
  <si>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</si>
  <si>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</si>
  <si>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</si>
  <si>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</si>
  <si>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</si>
  <si>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</si>
  <si>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</si>
  <si>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</si>
  <si>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</si>
  <si>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</si>
  <si>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</si>
  <si>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</si>
  <si>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</si>
  <si>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</si>
  <si>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</si>
  <si>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</si>
  <si>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</si>
  <si>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</si>
  <si>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</si>
  <si>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</si>
  <si>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</si>
  <si>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</si>
  <si>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</si>
  <si>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</si>
  <si>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</si>
  <si>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</si>
  <si>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</si>
  <si>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</si>
  <si>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</si>
  <si>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</si>
  <si>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</si>
  <si>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</si>
  <si>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</si>
  <si>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</si>
  <si>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</si>
  <si>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</si>
  <si>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</si>
  <si>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</si>
  <si>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</si>
  <si>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</si>
  <si>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</si>
  <si>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</si>
  <si>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</si>
  <si>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</si>
  <si>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</si>
  <si>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</si>
  <si>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</si>
  <si>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</si>
  <si>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</si>
  <si>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</si>
  <si>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</si>
  <si>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</si>
  <si>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</si>
  <si>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</si>
  <si>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</si>
  <si>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</si>
  <si>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</si>
  <si>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</si>
  <si>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</si>
  <si>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</si>
  <si>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</si>
  <si>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</si>
  <si>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</si>
  <si>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</si>
  <si>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</si>
  <si>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</si>
  <si>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</si>
  <si>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</si>
  <si>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</si>
  <si>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</si>
  <si>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</si>
  <si>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</si>
  <si>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</si>
  <si>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</si>
  <si>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</si>
  <si>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</si>
  <si>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</si>
  <si>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</si>
  <si>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</si>
  <si>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</si>
  <si>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</si>
  <si>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</si>
  <si>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</si>
  <si>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</si>
  <si>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</si>
  <si>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</si>
  <si>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</si>
  <si>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</si>
  <si>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</si>
  <si>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</si>
  <si>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</si>
  <si>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</si>
  <si>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</si>
  <si>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</si>
  <si>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</si>
  <si>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</si>
  <si>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</si>
  <si>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</si>
  <si>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</si>
  <si>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</si>
  <si>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</si>
  <si>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</si>
  <si>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</si>
  <si>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</si>
  <si>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</si>
  <si>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</si>
  <si>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</si>
  <si>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</si>
  <si>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</si>
  <si>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</si>
  <si>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</si>
  <si>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</si>
  <si>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</si>
  <si>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</si>
  <si>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</si>
  <si>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</si>
  <si>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</si>
  <si>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</si>
  <si>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</si>
  <si>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</si>
  <si>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</si>
  <si>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</si>
  <si>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</si>
  <si>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</si>
  <si>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</si>
  <si>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</si>
  <si>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</si>
  <si>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</si>
  <si>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</si>
  <si>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</si>
  <si>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</si>
  <si>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</si>
  <si>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</si>
  <si>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</si>
  <si>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</si>
  <si>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</si>
  <si>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</si>
  <si>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</si>
  <si>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</si>
  <si>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</si>
  <si>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</si>
  <si>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</si>
  <si>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</si>
  <si>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</si>
  <si>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</si>
  <si>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</si>
  <si>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</si>
  <si>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</si>
  <si>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</si>
  <si>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</si>
  <si>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</si>
  <si>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</si>
  <si>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</si>
  <si>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</si>
  <si>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</si>
  <si>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</si>
  <si>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</si>
  <si>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</si>
  <si>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</si>
  <si>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</si>
  <si>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</si>
  <si>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</si>
  <si>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</si>
  <si>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</si>
  <si>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</si>
  <si>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</si>
  <si>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</si>
  <si>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</si>
  <si>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</si>
  <si>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</si>
  <si>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</si>
  <si>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</si>
  <si>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</si>
  <si>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</si>
  <si>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</si>
  <si>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</si>
  <si>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</si>
  <si>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</si>
  <si>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</si>
  <si>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</si>
  <si>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</si>
  <si>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</si>
  <si>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</si>
  <si>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</si>
  <si>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</si>
  <si>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</si>
  <si>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</si>
  <si>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</si>
  <si>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</si>
  <si>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</si>
  <si>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</si>
  <si>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</si>
  <si>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</si>
  <si>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</si>
  <si>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</si>
  <si>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</si>
  <si>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</si>
  <si>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</si>
  <si>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</si>
  <si>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</si>
  <si>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</si>
  <si>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</si>
  <si>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</si>
  <si>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</si>
  <si>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</si>
  <si>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</si>
  <si>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</si>
  <si>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</si>
  <si>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</si>
  <si>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</si>
  <si>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</si>
  <si>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</si>
  <si>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</si>
  <si>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</si>
  <si>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</si>
  <si>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</si>
  <si>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</si>
  <si>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</si>
  <si>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</si>
  <si>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</si>
  <si>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</si>
  <si>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</si>
  <si>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</si>
  <si>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</si>
  <si>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</si>
  <si>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</si>
  <si>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</si>
  <si>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</si>
  <si>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</si>
  <si>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</si>
  <si>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</si>
  <si>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</si>
  <si>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</si>
  <si>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</si>
  <si>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</si>
  <si>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</si>
  <si>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</si>
  <si>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</si>
  <si>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</si>
  <si>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</si>
  <si>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</si>
  <si>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</si>
  <si>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</si>
  <si>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</si>
  <si>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</si>
  <si>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</si>
  <si>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</si>
  <si>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</si>
  <si>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</si>
  <si>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</si>
  <si>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</si>
  <si>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</si>
  <si>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</si>
  <si>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</si>
  <si>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</si>
  <si>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</si>
  <si>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</si>
  <si>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</si>
  <si>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</si>
  <si>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</si>
  <si>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</si>
  <si>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</si>
  <si>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</si>
  <si>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</si>
  <si>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</si>
  <si>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</si>
  <si>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</si>
  <si>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</si>
  <si>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</si>
  <si>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</si>
  <si>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</si>
  <si>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</si>
  <si>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</si>
  <si>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</si>
  <si>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</si>
  <si>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</si>
  <si>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</si>
  <si>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</si>
  <si>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</si>
  <si>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</si>
  <si>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</si>
  <si>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</si>
  <si>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</si>
  <si>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</si>
  <si>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</si>
  <si>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</si>
  <si>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</si>
  <si>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</si>
  <si>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</si>
  <si>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</si>
  <si>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</si>
  <si>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</si>
  <si>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</si>
  <si>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</si>
  <si>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</si>
  <si>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</si>
  <si>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</si>
  <si>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</si>
  <si>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</si>
  <si>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</si>
  <si>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</si>
  <si>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</si>
  <si>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</si>
  <si>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</si>
  <si>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</si>
  <si>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</si>
  <si>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</si>
  <si>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</si>
  <si>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</si>
  <si>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</si>
  <si>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</si>
  <si>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</si>
  <si>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</si>
  <si>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</si>
  <si>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</si>
  <si>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</si>
  <si>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</si>
  <si>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</si>
  <si>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</si>
  <si>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</si>
  <si>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</si>
  <si>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</si>
  <si>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</si>
  <si>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</si>
  <si>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</si>
  <si>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</si>
  <si>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</si>
  <si>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</si>
  <si>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</si>
  <si>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</si>
  <si>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</si>
  <si>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</si>
  <si>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</si>
  <si>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</si>
  <si>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</si>
  <si>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</si>
  <si>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</si>
  <si>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</si>
  <si>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</si>
  <si>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</si>
  <si>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</si>
  <si>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</si>
  <si>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</si>
  <si>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</si>
  <si>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</si>
  <si>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</si>
  <si>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</si>
  <si>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</si>
  <si>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</si>
  <si>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</si>
  <si>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</si>
  <si>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</si>
  <si>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</si>
  <si>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</si>
  <si>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</si>
  <si>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</si>
  <si>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</si>
  <si>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</si>
  <si>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</si>
  <si>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</si>
  <si>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</si>
  <si>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</si>
  <si>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</si>
  <si>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</si>
  <si>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</si>
  <si>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</si>
  <si>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</si>
  <si>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</si>
  <si>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</si>
  <si>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</si>
  <si>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</si>
  <si>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</si>
  <si>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</si>
  <si>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</si>
  <si>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</si>
  <si>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</si>
  <si>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</si>
  <si>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</si>
  <si>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</si>
  <si>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</si>
  <si>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</si>
  <si>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</si>
  <si>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</si>
  <si>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</si>
  <si>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</si>
  <si>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</si>
  <si>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</si>
  <si>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</si>
  <si>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</si>
  <si>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</si>
  <si>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</si>
  <si>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</si>
  <si>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</si>
  <si>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</si>
  <si>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</si>
  <si>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</si>
  <si>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</si>
  <si>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</si>
  <si>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</si>
  <si>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</si>
  <si>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</si>
  <si>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</si>
  <si>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</si>
  <si>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</si>
  <si>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</si>
  <si>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</si>
  <si>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</si>
  <si>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</si>
  <si>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</si>
  <si>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</si>
  <si>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</si>
  <si>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</si>
  <si>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</si>
  <si>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</si>
  <si>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</si>
  <si>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</si>
  <si>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</si>
  <si>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</si>
  <si>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</si>
  <si>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</si>
  <si>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</si>
  <si>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</si>
  <si>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</si>
  <si>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</si>
  <si>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</si>
  <si>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</si>
  <si>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</si>
  <si>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</si>
  <si>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</si>
  <si>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</si>
  <si>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</si>
  <si>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</si>
  <si>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</si>
  <si>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</si>
  <si>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</si>
  <si>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</si>
  <si>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</si>
  <si>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</si>
  <si>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</si>
  <si>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</si>
  <si>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</si>
  <si>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</si>
  <si>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</si>
  <si>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</si>
  <si>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</si>
  <si>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</si>
  <si>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</si>
  <si>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</si>
  <si>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</si>
  <si>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</si>
  <si>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</si>
  <si>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</si>
  <si>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</si>
  <si>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</si>
  <si>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</si>
  <si>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</si>
  <si>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</si>
  <si>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</si>
  <si>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</si>
  <si>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</si>
  <si>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</si>
  <si>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</si>
  <si>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</si>
  <si>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</si>
  <si>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</si>
  <si>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</si>
  <si>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</si>
  <si>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</si>
  <si>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</si>
  <si>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</si>
  <si>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</si>
  <si>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</si>
  <si>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</si>
  <si>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</si>
  <si>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</si>
  <si>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</si>
  <si>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</si>
  <si>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</si>
  <si>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</si>
  <si>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</si>
  <si>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</si>
  <si>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</si>
  <si>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</si>
  <si>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</si>
  <si>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</si>
  <si>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</si>
  <si>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</si>
  <si>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</si>
  <si>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</si>
  <si>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</si>
  <si>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</si>
  <si>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</si>
  <si>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</si>
  <si>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</si>
  <si>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</si>
  <si>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</si>
  <si>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</si>
  <si>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</si>
  <si>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</si>
  <si>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</si>
  <si>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</si>
  <si>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</si>
  <si>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</si>
  <si>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</si>
  <si>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</si>
  <si>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</si>
  <si>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</si>
  <si>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</si>
  <si>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</si>
  <si>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</si>
  <si>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</si>
  <si>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</si>
  <si>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</si>
  <si>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</si>
  <si>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</si>
  <si>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</si>
  <si>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</si>
  <si>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</si>
  <si>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</si>
  <si>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</si>
  <si>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</si>
  <si>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</si>
  <si>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</si>
  <si>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</si>
  <si>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</si>
  <si>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</si>
  <si>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</si>
  <si>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</si>
  <si>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</si>
  <si>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</si>
  <si>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</si>
  <si>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</si>
  <si>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</si>
  <si>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</si>
  <si>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</si>
  <si>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</si>
  <si>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</si>
  <si>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</si>
  <si>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</si>
  <si>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</si>
  <si>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</si>
  <si>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</si>
  <si>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</si>
  <si>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</si>
  <si>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</si>
  <si>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</si>
  <si>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</si>
  <si>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</si>
  <si>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</si>
  <si>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</si>
  <si>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</si>
  <si>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</si>
  <si>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</si>
  <si>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</si>
  <si>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</si>
  <si>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</si>
  <si>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</si>
  <si>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</si>
  <si>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</si>
  <si>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</si>
  <si>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</si>
  <si>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</si>
  <si>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</si>
  <si>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</si>
  <si>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</si>
  <si>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</si>
  <si>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</si>
  <si>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</si>
  <si>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</si>
  <si>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</si>
  <si>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</si>
  <si>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</si>
  <si>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</si>
  <si>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</si>
  <si>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</si>
  <si>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</si>
  <si>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</si>
  <si>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</si>
  <si>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</si>
  <si>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</si>
  <si>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</si>
  <si>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</si>
  <si>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</si>
  <si>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</si>
  <si>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</si>
  <si>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</si>
  <si>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</si>
  <si>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</si>
  <si>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</si>
  <si>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</si>
  <si>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</si>
  <si>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</si>
  <si>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</si>
  <si>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</si>
  <si>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</si>
  <si>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</si>
  <si>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</si>
  <si>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</si>
  <si>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</si>
  <si>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</si>
  <si>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</si>
  <si>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</si>
  <si>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</si>
  <si>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</si>
  <si>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</si>
  <si>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</si>
  <si>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</si>
  <si>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</si>
  <si>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</si>
  <si>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</si>
  <si>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</si>
  <si>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</si>
  <si>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</si>
  <si>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</si>
  <si>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</si>
  <si>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</si>
  <si>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</si>
  <si>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</si>
  <si>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</si>
  <si>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</si>
  <si>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</si>
  <si>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</si>
  <si>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</si>
  <si>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</si>
  <si>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</si>
  <si>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</si>
  <si>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</si>
  <si>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</si>
  <si>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</si>
  <si>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</si>
  <si>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</si>
  <si>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</si>
  <si>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</si>
  <si>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</si>
  <si>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</si>
  <si>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</si>
  <si>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</si>
  <si>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</si>
  <si>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</si>
  <si>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</si>
  <si>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</si>
  <si>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</si>
  <si>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</si>
  <si>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</si>
  <si>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</si>
  <si>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</si>
  <si>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</si>
  <si>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</si>
  <si>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</si>
  <si>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</si>
  <si>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</si>
  <si>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</si>
  <si>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</si>
  <si>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</si>
  <si>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</si>
  <si>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</si>
  <si>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</si>
  <si>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</si>
  <si>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</si>
  <si>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</si>
  <si>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</si>
  <si>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</si>
  <si>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</si>
  <si>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</si>
  <si>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</si>
  <si>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</si>
  <si>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</si>
  <si>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</si>
  <si>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</si>
  <si>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</si>
  <si>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</si>
  <si>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</si>
  <si>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</si>
  <si>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</si>
  <si>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</si>
  <si>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</si>
  <si>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</si>
  <si>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</si>
  <si>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</si>
  <si>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</si>
  <si>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</si>
  <si>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</si>
  <si>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</si>
  <si>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</si>
  <si>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</si>
  <si>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</si>
  <si>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</si>
  <si>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</si>
  <si>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</si>
  <si>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</si>
  <si>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</si>
  <si>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</si>
  <si>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</si>
  <si>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</si>
  <si>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</si>
  <si>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</si>
  <si>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</si>
  <si>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</si>
  <si>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</si>
  <si>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</si>
  <si>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</si>
  <si>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</si>
  <si>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</si>
  <si>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</si>
  <si>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</si>
  <si>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</si>
  <si>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</si>
  <si>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</si>
  <si>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</si>
  <si>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</si>
  <si>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</si>
  <si>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</si>
  <si>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</si>
  <si>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</si>
  <si>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</si>
  <si>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</si>
  <si>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</si>
  <si>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</si>
  <si>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</si>
  <si>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</si>
  <si>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</si>
  <si>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</si>
  <si>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</si>
  <si>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</si>
  <si>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</si>
  <si>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</si>
  <si>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</si>
  <si>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</si>
  <si>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</si>
  <si>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</si>
  <si>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</si>
  <si>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</si>
  <si>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</si>
  <si>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</si>
  <si>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</si>
  <si>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</si>
  <si>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</si>
  <si>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</si>
  <si>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</si>
  <si>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</si>
  <si>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</si>
  <si>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</si>
  <si>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</si>
  <si>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</si>
  <si>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</si>
  <si>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</si>
  <si>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</si>
  <si>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</si>
  <si>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</si>
  <si>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</si>
  <si>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</si>
  <si>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</si>
  <si>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</si>
  <si>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</si>
  <si>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</si>
  <si>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</si>
  <si>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</si>
  <si>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</si>
  <si>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</si>
  <si>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</si>
  <si>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</si>
  <si>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</si>
  <si>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</si>
  <si>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</si>
  <si>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</si>
  <si>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</si>
  <si>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</si>
  <si>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</si>
  <si>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</si>
  <si>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</si>
  <si>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</si>
  <si>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</si>
  <si>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</si>
  <si>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</si>
  <si>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</si>
  <si>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</si>
  <si>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</si>
  <si>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</si>
  <si>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</si>
  <si>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</si>
  <si>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</si>
  <si>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</si>
  <si>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</si>
  <si>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</si>
  <si>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</si>
  <si>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</si>
  <si>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</si>
  <si>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</si>
  <si>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</si>
  <si>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</si>
  <si>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</si>
  <si>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</si>
  <si>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</si>
  <si>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</si>
  <si>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</si>
  <si>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</si>
  <si>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</si>
  <si>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</si>
  <si>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</si>
  <si>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</si>
  <si>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</si>
  <si>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</si>
  <si>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</si>
  <si>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</si>
  <si>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</si>
  <si>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</si>
  <si>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</si>
  <si>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</si>
  <si>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</si>
  <si>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</si>
  <si>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</si>
  <si>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</si>
  <si>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</si>
  <si>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</si>
  <si>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</si>
  <si>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</si>
  <si>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</si>
  <si>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</si>
  <si>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</si>
  <si>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</si>
  <si>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</si>
  <si>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</si>
  <si>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</si>
  <si>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</si>
  <si>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</si>
  <si>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</si>
  <si>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</si>
  <si>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</si>
  <si>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</si>
  <si>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</si>
  <si>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</si>
  <si>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</si>
  <si>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</si>
  <si>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</si>
  <si>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</si>
  <si>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</si>
  <si>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</si>
  <si>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</si>
  <si>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</si>
  <si>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</si>
  <si>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</si>
  <si>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</si>
  <si>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</si>
  <si>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</si>
  <si>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</si>
  <si>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</si>
  <si>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</si>
  <si>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</si>
  <si>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</si>
  <si>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</si>
  <si>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</si>
  <si>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</si>
  <si>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</si>
  <si>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</si>
  <si>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</si>
  <si>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</si>
  <si>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</si>
  <si>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</si>
  <si>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</si>
  <si>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</si>
  <si>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</si>
  <si>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</si>
  <si>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</si>
  <si>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</si>
  <si>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</si>
  <si>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</si>
  <si>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</si>
  <si>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</si>
  <si>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</si>
  <si>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</si>
  <si>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</si>
  <si>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</si>
  <si>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</si>
  <si>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</si>
  <si>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</si>
  <si>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</si>
  <si>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</si>
  <si>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</si>
  <si>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</si>
  <si>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</si>
  <si>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</si>
  <si>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</si>
  <si>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</si>
  <si>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</si>
  <si>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</si>
  <si>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</si>
  <si>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</si>
  <si>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</si>
  <si>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</si>
  <si>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</si>
  <si>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</si>
  <si>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</si>
  <si>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</si>
  <si>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</si>
  <si>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</si>
  <si>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</si>
  <si>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</si>
  <si>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</si>
  <si>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</si>
  <si>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</si>
  <si>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</si>
  <si>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</si>
  <si>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</si>
  <si>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</si>
  <si>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</si>
  <si>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</si>
  <si>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</si>
  <si>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</si>
  <si>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</si>
  <si>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</si>
  <si>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</si>
  <si>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</si>
  <si>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</si>
  <si>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</si>
  <si>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</si>
  <si>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</si>
  <si>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</si>
  <si>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</si>
  <si>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</si>
  <si>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</si>
  <si>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</si>
  <si>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</si>
  <si>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</si>
  <si>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</si>
  <si>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</si>
  <si>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</si>
  <si>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</si>
  <si>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</si>
  <si>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</si>
  <si>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</si>
  <si>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</si>
  <si>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</si>
  <si>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</si>
  <si>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</si>
  <si>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</si>
  <si>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</si>
  <si>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</si>
  <si>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</si>
  <si>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</si>
  <si>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</si>
  <si>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</si>
  <si>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</si>
  <si>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</si>
  <si>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</si>
  <si>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</si>
  <si>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</si>
  <si>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</si>
  <si>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</si>
  <si>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</si>
  <si>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</si>
  <si>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</si>
  <si>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</si>
  <si>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</si>
  <si>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</si>
  <si>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</si>
  <si>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</si>
  <si>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</si>
  <si>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</si>
  <si>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</si>
  <si>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</si>
  <si>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</si>
  <si>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</si>
  <si>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</si>
  <si>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</si>
  <si>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</si>
  <si>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</si>
  <si>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</si>
  <si>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</si>
  <si>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</si>
  <si>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</si>
  <si>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</si>
  <si>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</si>
  <si>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</si>
  <si>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</si>
  <si>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</si>
  <si>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</si>
  <si>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</si>
  <si>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</si>
  <si>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</si>
  <si>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</si>
  <si>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</si>
  <si>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</si>
  <si>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</si>
  <si>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</si>
  <si>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</si>
  <si>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</si>
  <si>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</si>
  <si>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</si>
  <si>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</si>
  <si>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</si>
  <si>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</si>
  <si>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</si>
  <si>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</si>
  <si>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</si>
  <si>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</si>
  <si>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</si>
  <si>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</si>
  <si>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</si>
  <si>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</si>
  <si>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</si>
  <si>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</si>
  <si>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</si>
  <si>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</si>
  <si>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</si>
  <si>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</si>
  <si>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</si>
  <si>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</si>
  <si>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</si>
  <si>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</si>
  <si>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</si>
  <si>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</si>
  <si>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</si>
  <si>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</si>
  <si>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</si>
  <si>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</si>
  <si>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</si>
  <si>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</si>
  <si>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</si>
  <si>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</si>
  <si>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</si>
  <si>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</si>
  <si>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</si>
  <si>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</si>
  <si>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</si>
  <si>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</si>
  <si>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</si>
  <si>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</si>
  <si>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</si>
  <si>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</si>
  <si>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</si>
  <si>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</si>
  <si>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</si>
  <si>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</si>
  <si>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</si>
  <si>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</si>
  <si>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</si>
  <si>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</si>
  <si>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</si>
  <si>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</si>
  <si>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</si>
  <si>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</si>
  <si>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</si>
  <si>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</si>
  <si>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</si>
  <si>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</si>
  <si>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</si>
  <si>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</si>
  <si>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</si>
  <si>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</si>
  <si>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</si>
  <si>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</si>
  <si>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</si>
  <si>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</si>
  <si>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</si>
  <si>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</si>
  <si>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</si>
  <si>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</si>
  <si>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</si>
  <si>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</si>
  <si>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</si>
  <si>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</si>
  <si>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</si>
  <si>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</si>
  <si>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</si>
  <si>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</si>
  <si>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</si>
  <si>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</si>
  <si>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</si>
  <si>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</si>
  <si>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</si>
  <si>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</si>
  <si>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</si>
  <si>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</si>
  <si>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</si>
  <si>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</si>
  <si>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</si>
  <si>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</si>
  <si>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</si>
  <si>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</si>
  <si>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</si>
  <si>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</si>
  <si>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</si>
  <si>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</si>
  <si>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</si>
  <si>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</si>
  <si>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</si>
  <si>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</si>
  <si>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</si>
  <si>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</si>
  <si>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</si>
  <si>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</si>
  <si>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</si>
  <si>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</si>
  <si>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</si>
  <si>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</si>
  <si>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</si>
  <si>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</si>
  <si>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</si>
  <si>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</si>
  <si>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</si>
  <si>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</si>
  <si>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</si>
  <si>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</si>
  <si>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</si>
  <si>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</si>
  <si>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</si>
  <si>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</si>
  <si>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</si>
  <si>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</si>
  <si>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</si>
  <si>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</si>
  <si>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</si>
  <si>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</si>
  <si>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</si>
  <si>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</si>
  <si>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</si>
  <si>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</si>
  <si>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</si>
  <si>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</si>
  <si>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</si>
  <si>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</si>
  <si>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</si>
  <si>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</si>
  <si>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</si>
  <si>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</si>
  <si>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</si>
  <si>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</si>
  <si>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</si>
  <si>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</si>
  <si>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</si>
  <si>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</si>
  <si>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</si>
  <si>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</si>
  <si>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</si>
  <si>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</si>
  <si>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</si>
  <si>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</si>
  <si>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</si>
  <si>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</si>
  <si>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</si>
  <si>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</si>
  <si>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</si>
  <si>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</si>
  <si>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</si>
  <si>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</si>
  <si>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</si>
  <si>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</si>
  <si>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</si>
  <si>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</si>
  <si>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</si>
  <si>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</si>
  <si>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</si>
  <si>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</si>
  <si>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</si>
  <si>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</si>
  <si>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</si>
  <si>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</si>
  <si>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</si>
  <si>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</si>
  <si>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</si>
  <si>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</si>
  <si>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</si>
  <si>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</si>
  <si>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</si>
  <si>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</si>
  <si>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</si>
  <si>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</si>
  <si>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</si>
  <si>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</si>
  <si>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</si>
  <si>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</si>
  <si>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</si>
  <si>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</si>
  <si>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</si>
  <si>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</si>
  <si>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</si>
  <si>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</si>
  <si>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</si>
  <si>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</si>
  <si>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</si>
  <si>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</si>
  <si>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</si>
  <si>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</si>
  <si>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</si>
  <si>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</si>
  <si>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</si>
  <si>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</si>
  <si>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</si>
  <si>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</si>
  <si>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</si>
  <si>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</si>
  <si>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</si>
  <si>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</si>
  <si>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</si>
  <si>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</si>
  <si>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</si>
  <si>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</si>
  <si>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</si>
  <si>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</si>
  <si>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</si>
  <si>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</si>
  <si>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</si>
  <si>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</si>
  <si>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</si>
  <si>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</si>
  <si>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</si>
  <si>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</si>
  <si>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</si>
  <si>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</si>
  <si>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</si>
  <si>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</si>
  <si>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</si>
  <si>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</si>
  <si>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</si>
  <si>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</si>
  <si>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</si>
  <si>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</si>
  <si>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</si>
  <si>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</si>
  <si>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</si>
  <si>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</si>
  <si>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</si>
  <si>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</si>
  <si>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</si>
  <si>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</si>
  <si>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</si>
  <si>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</si>
  <si>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</si>
  <si>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</si>
  <si>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</si>
  <si>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</si>
  <si>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</si>
  <si>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</si>
  <si>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</si>
  <si>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</si>
  <si>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</si>
  <si>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</si>
  <si>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</si>
  <si>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</si>
  <si>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</si>
  <si>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</si>
  <si>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</si>
  <si>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</si>
  <si>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</si>
  <si>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</si>
  <si>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</si>
  <si>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</si>
  <si>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</si>
  <si>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</si>
  <si>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</si>
  <si>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</si>
  <si>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</si>
  <si>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</si>
  <si>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</si>
  <si>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</si>
  <si>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</si>
  <si>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</si>
  <si>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</si>
  <si>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</si>
  <si>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</si>
  <si>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</si>
  <si>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</si>
  <si>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</si>
  <si>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</si>
  <si>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</si>
  <si>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</si>
  <si>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</si>
  <si>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</si>
  <si>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</si>
  <si>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</si>
  <si>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</si>
  <si>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</si>
  <si>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</si>
  <si>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</si>
  <si>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</si>
  <si>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</si>
  <si>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</si>
  <si>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</si>
  <si>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</si>
  <si>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</si>
  <si>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</si>
  <si>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</si>
  <si>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</si>
  <si>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</si>
  <si>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</si>
  <si>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</si>
  <si>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</si>
  <si>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</si>
  <si>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</si>
  <si>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</si>
  <si>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</si>
  <si>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</si>
  <si>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</si>
  <si>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</si>
  <si>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</si>
  <si>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</si>
  <si>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</si>
  <si>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</si>
  <si>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</si>
  <si>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</si>
  <si>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</si>
  <si>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</si>
  <si>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</si>
  <si>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</si>
  <si>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</si>
  <si>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</si>
  <si>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</si>
  <si>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</si>
  <si>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</si>
  <si>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</si>
  <si>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</si>
  <si>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</si>
  <si>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</si>
  <si>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</si>
  <si>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</si>
  <si>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</si>
  <si>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</si>
  <si>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</si>
  <si>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</si>
  <si>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</si>
  <si>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</si>
  <si>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</si>
  <si>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</si>
  <si>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</si>
  <si>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</si>
  <si>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</si>
  <si>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</si>
  <si>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</si>
  <si>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</si>
  <si>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</si>
  <si>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</si>
  <si>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</si>
  <si>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</si>
  <si>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</si>
  <si>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</si>
  <si>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</si>
  <si>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</si>
  <si>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</si>
  <si>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</si>
  <si>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</si>
  <si>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</si>
  <si>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</si>
  <si>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</si>
  <si>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</si>
  <si>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</si>
  <si>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</si>
  <si>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</si>
  <si>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</si>
  <si>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</si>
  <si>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</si>
  <si>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</si>
  <si>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</si>
  <si>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</si>
  <si>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</si>
  <si>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</si>
  <si>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</si>
  <si>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</si>
  <si>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</si>
  <si>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</si>
  <si>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</si>
  <si>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</si>
  <si>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</si>
  <si>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</si>
  <si>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</si>
  <si>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</si>
  <si>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</si>
  <si>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</si>
  <si>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</si>
  <si>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</si>
  <si>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</si>
  <si>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</si>
  <si>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</si>
  <si>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</si>
  <si>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</si>
  <si>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</si>
  <si>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</si>
  <si>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</si>
  <si>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</si>
  <si>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</si>
  <si>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</si>
  <si>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</si>
  <si>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</si>
  <si>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</si>
  <si>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</si>
  <si>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</si>
  <si>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</si>
  <si>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</si>
  <si>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</si>
  <si>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</si>
  <si>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</si>
  <si>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</si>
  <si>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</si>
  <si>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</si>
  <si>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</si>
  <si>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</si>
  <si>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</si>
  <si>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</si>
  <si>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</si>
  <si>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</si>
  <si>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</si>
  <si>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</si>
  <si>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</si>
  <si>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</si>
  <si>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</si>
  <si>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</si>
  <si>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</si>
  <si>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</si>
  <si>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</si>
  <si>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</si>
  <si>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</si>
  <si>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</si>
  <si>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</si>
  <si>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</si>
  <si>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</si>
  <si>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</si>
  <si>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</si>
  <si>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</si>
  <si>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</si>
  <si>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</si>
  <si>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</si>
  <si>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</si>
  <si>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</si>
  <si>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</si>
  <si>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</si>
  <si>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</si>
  <si>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</si>
  <si>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</si>
  <si>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</si>
  <si>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</si>
  <si>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</si>
  <si>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</si>
  <si>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</si>
  <si>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</si>
  <si>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</si>
  <si>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</si>
  <si>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</si>
  <si>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</si>
  <si>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</si>
  <si>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</si>
  <si>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</si>
  <si>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</si>
  <si>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</si>
  <si>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</si>
  <si>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</si>
  <si>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</si>
  <si>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</si>
  <si>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</si>
  <si>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</si>
  <si>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</si>
  <si>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</si>
  <si>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</si>
  <si>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</si>
  <si>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</si>
  <si>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</si>
  <si>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</si>
  <si>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</si>
  <si>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</si>
  <si>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</si>
  <si>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</si>
  <si>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</si>
  <si>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</si>
  <si>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</si>
  <si>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</si>
  <si>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</si>
  <si>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</si>
  <si>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</si>
  <si>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</si>
  <si>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</si>
  <si>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</si>
  <si>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</si>
  <si>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</si>
  <si>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</si>
  <si>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</si>
  <si>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</si>
  <si>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</si>
  <si>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</si>
  <si>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</si>
  <si>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</si>
  <si>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</si>
  <si>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</si>
  <si>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</si>
  <si>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</si>
  <si>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</si>
  <si>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</si>
  <si>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</si>
  <si>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</si>
  <si>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</si>
  <si>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</si>
  <si>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</si>
  <si>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</si>
  <si>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</si>
  <si>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</si>
  <si>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</si>
  <si>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</si>
  <si>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</si>
  <si>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</si>
  <si>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</si>
  <si>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</si>
  <si>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</si>
  <si>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</si>
  <si>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</si>
  <si>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</si>
  <si>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</si>
  <si>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</si>
  <si>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</si>
  <si>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</si>
  <si>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</si>
  <si>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</si>
  <si>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</si>
  <si>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</si>
  <si>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</si>
  <si>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</si>
  <si>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</si>
  <si>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</si>
  <si>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</si>
  <si>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</si>
  <si>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</si>
  <si>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</si>
  <si>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</si>
  <si>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</si>
  <si>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</si>
  <si>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</si>
  <si>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</si>
  <si>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</si>
  <si>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</si>
  <si>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</si>
  <si>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</si>
  <si>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</si>
  <si>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</si>
  <si>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</si>
  <si>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</si>
  <si>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</si>
  <si>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</si>
  <si>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</si>
  <si>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</si>
  <si>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</si>
  <si>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</si>
  <si>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</si>
  <si>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</si>
  <si>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</si>
  <si>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</si>
  <si>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</si>
  <si>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</si>
  <si>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</si>
  <si>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</si>
  <si>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</si>
  <si>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</si>
  <si>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</si>
  <si>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</si>
  <si>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</si>
  <si>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</si>
  <si>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</si>
  <si>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</si>
  <si>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</si>
  <si>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</si>
  <si>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</si>
  <si>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</si>
  <si>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</si>
  <si>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</si>
  <si>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</si>
  <si>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</si>
  <si>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</si>
  <si>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</si>
  <si>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</si>
  <si>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</si>
  <si>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</si>
  <si>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</si>
  <si>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</si>
  <si>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</si>
  <si>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</si>
  <si>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</si>
  <si>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</si>
  <si>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</si>
  <si>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</si>
  <si>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</si>
  <si>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</si>
  <si>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</si>
  <si>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</si>
  <si>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</si>
  <si>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</si>
  <si>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</si>
  <si>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</si>
  <si>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</si>
  <si>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</si>
  <si>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</si>
  <si>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</si>
  <si>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</si>
  <si>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</si>
  <si>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</si>
  <si>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</si>
  <si>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</si>
  <si>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</si>
  <si>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</si>
  <si>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</si>
  <si>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</si>
  <si>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</si>
  <si>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</si>
  <si>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</si>
  <si>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</si>
  <si>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</si>
  <si>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</si>
  <si>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</si>
  <si>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</si>
  <si>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</si>
  <si>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</si>
  <si>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</si>
  <si>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</si>
  <si>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</si>
  <si>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</si>
  <si>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</si>
  <si>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</si>
  <si>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</si>
  <si>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</si>
  <si>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</si>
  <si>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</si>
  <si>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</si>
  <si>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</si>
  <si>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</si>
  <si>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</si>
  <si>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</si>
  <si>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</si>
  <si>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</si>
  <si>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</si>
  <si>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</si>
  <si>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</si>
  <si>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</si>
  <si>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</si>
  <si>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</si>
  <si>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</si>
  <si>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</si>
  <si>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</si>
  <si>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</si>
  <si>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</si>
  <si>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</si>
  <si>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</si>
  <si>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</si>
  <si>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</si>
  <si>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</si>
  <si>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</si>
  <si>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</si>
  <si>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</si>
  <si>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</si>
  <si>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</si>
  <si>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</si>
  <si>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</si>
  <si>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</si>
  <si>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</si>
  <si>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</si>
  <si>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</si>
  <si>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</si>
  <si>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</si>
  <si>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</si>
  <si>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</si>
  <si>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</si>
  <si>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</si>
  <si>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</si>
  <si>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</si>
  <si>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</si>
  <si>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</si>
  <si>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</si>
  <si>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</si>
  <si>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</si>
  <si>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</si>
  <si>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</si>
  <si>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</si>
  <si>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</si>
  <si>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</si>
  <si>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</si>
  <si>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</si>
  <si>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</si>
  <si>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</si>
  <si>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</si>
  <si>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</si>
  <si>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</si>
  <si>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</si>
  <si>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</si>
  <si>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</si>
  <si>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</si>
  <si>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</si>
  <si>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</si>
  <si>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</si>
  <si>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</si>
  <si>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</si>
  <si>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</si>
  <si>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</si>
  <si>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</si>
  <si>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</si>
  <si>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</si>
  <si>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</si>
  <si>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</si>
  <si>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</si>
  <si>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</si>
  <si>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</si>
  <si>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</si>
  <si>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</si>
  <si>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</si>
  <si>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</si>
  <si>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</si>
  <si>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</si>
  <si>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</si>
  <si>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</si>
  <si>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</si>
  <si>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</si>
  <si>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</si>
  <si>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</si>
  <si>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</si>
  <si>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</si>
  <si>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</si>
  <si>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</si>
  <si>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</si>
  <si>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</si>
  <si>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</si>
  <si>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</si>
  <si>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</si>
  <si>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</si>
  <si>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</si>
  <si>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</si>
  <si>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</si>
  <si>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</si>
  <si>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</si>
  <si>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</si>
  <si>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</si>
  <si>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</si>
  <si>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</si>
  <si>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</si>
  <si>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</si>
  <si>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</si>
  <si>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</si>
  <si>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</si>
  <si>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</si>
  <si>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</si>
  <si>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</si>
  <si>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</si>
  <si>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</si>
  <si>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</si>
  <si>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</si>
  <si>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</si>
  <si>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</si>
  <si>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</si>
  <si>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</si>
  <si>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</si>
  <si>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</si>
  <si>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</si>
  <si>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</si>
  <si>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</si>
  <si>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</si>
  <si>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</si>
  <si>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</si>
  <si>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</si>
  <si>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</si>
  <si>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</si>
  <si>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</si>
  <si>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</si>
  <si>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</si>
  <si>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</si>
  <si>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</si>
  <si>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</si>
  <si>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</si>
  <si>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</si>
  <si>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</si>
  <si>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</si>
  <si>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</si>
  <si>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</si>
  <si>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</si>
  <si>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</si>
  <si>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</si>
  <si>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</si>
  <si>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</si>
  <si>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</si>
  <si>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</si>
  <si>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</si>
  <si>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</si>
  <si>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</si>
  <si>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</si>
  <si>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</si>
  <si>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</si>
  <si>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</si>
  <si>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</si>
  <si>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</si>
  <si>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</si>
  <si>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</si>
  <si>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</si>
  <si>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</si>
  <si>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</si>
  <si>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</si>
  <si>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</si>
  <si>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</si>
  <si>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</si>
  <si>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</si>
  <si>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</si>
  <si>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</si>
  <si>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</si>
  <si>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</si>
  <si>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</si>
  <si>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</si>
  <si>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</si>
  <si>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</si>
  <si>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</si>
  <si>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</si>
  <si>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</si>
  <si>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</si>
  <si>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</si>
  <si>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</si>
  <si>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</si>
  <si>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</si>
  <si>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</si>
  <si>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</si>
  <si>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</si>
  <si>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</si>
  <si>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</si>
  <si>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</si>
  <si>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</si>
  <si>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</si>
  <si>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</si>
  <si>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</si>
  <si>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</si>
  <si>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</si>
  <si>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</si>
  <si>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</si>
  <si>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</si>
  <si>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</si>
  <si>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</si>
  <si>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</si>
  <si>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</si>
  <si>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</si>
  <si>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</si>
  <si>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</si>
  <si>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</si>
  <si>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</si>
  <si>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</si>
  <si>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</si>
  <si>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</si>
  <si>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</si>
  <si>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</si>
  <si>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</si>
  <si>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</si>
  <si>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</si>
  <si>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</si>
  <si>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</si>
  <si>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</si>
  <si>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</si>
  <si>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</si>
  <si>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</si>
  <si>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</si>
  <si>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</si>
  <si>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</si>
  <si>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</si>
  <si>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</si>
  <si>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</si>
  <si>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</si>
  <si>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</si>
  <si>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</si>
  <si>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</si>
  <si>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</si>
  <si>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</si>
  <si>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</si>
  <si>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</si>
  <si>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</si>
  <si>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</si>
  <si>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</si>
  <si>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</si>
  <si>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</si>
  <si>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</si>
  <si>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</si>
  <si>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</si>
  <si>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</si>
  <si>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</si>
  <si>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</si>
  <si>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</si>
  <si>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</si>
  <si>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</si>
  <si>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</si>
  <si>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</si>
  <si>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</si>
  <si>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</si>
  <si>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</si>
  <si>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</si>
  <si>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</si>
  <si>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</si>
  <si>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</si>
  <si>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</si>
  <si>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</si>
  <si>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</si>
  <si>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</si>
  <si>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</si>
  <si>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</si>
  <si>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</si>
  <si>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</si>
  <si>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</si>
  <si>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</si>
  <si>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</si>
  <si>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</si>
  <si>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</si>
  <si>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</si>
  <si>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</si>
  <si>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</si>
  <si>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</si>
  <si>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</si>
  <si>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</si>
  <si>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</si>
  <si>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</si>
  <si>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</si>
  <si>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</si>
  <si>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</si>
  <si>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</si>
  <si>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</si>
  <si>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</si>
  <si>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</si>
  <si>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</si>
  <si>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</si>
  <si>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</si>
  <si>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</si>
  <si>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</si>
  <si>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</si>
  <si>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</si>
  <si>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</si>
  <si>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</si>
  <si>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</si>
  <si>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</si>
  <si>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</si>
  <si>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</si>
  <si>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</si>
  <si>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</si>
  <si>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</si>
  <si>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</si>
  <si>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</si>
  <si>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</si>
  <si>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</si>
  <si>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</si>
  <si>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</si>
  <si>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</si>
  <si>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</si>
  <si>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</si>
  <si>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</si>
  <si>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</si>
  <si>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</si>
  <si>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</si>
  <si>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</si>
  <si>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</si>
  <si>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</si>
  <si>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</si>
  <si>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</si>
  <si>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</si>
  <si>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</si>
  <si>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</si>
  <si>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</si>
  <si>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</si>
  <si>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</si>
  <si>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</si>
  <si>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</si>
  <si>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</si>
  <si>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</si>
  <si>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</si>
  <si>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</si>
  <si>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</si>
  <si>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</si>
  <si>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</si>
  <si>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</si>
  <si>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</si>
  <si>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</si>
  <si>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</si>
  <si>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</si>
  <si>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</si>
  <si>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</si>
  <si>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</si>
  <si>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</si>
  <si>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</si>
  <si>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</si>
  <si>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</si>
  <si>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</si>
  <si>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</si>
  <si>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</si>
  <si>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</si>
  <si>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</si>
  <si>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</si>
  <si>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</si>
  <si>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</si>
  <si>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</si>
  <si>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</si>
  <si>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</si>
  <si>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</si>
  <si>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</si>
  <si>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</si>
  <si>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</si>
  <si>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</si>
  <si>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</si>
  <si>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</si>
  <si>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</si>
  <si>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</si>
  <si>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</si>
  <si>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</si>
  <si>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</si>
  <si>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</si>
  <si>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</si>
  <si>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</si>
  <si>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</si>
  <si>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</si>
  <si>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</si>
  <si>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</si>
  <si>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</si>
  <si>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</si>
  <si>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</si>
  <si>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</si>
  <si>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</si>
  <si>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</si>
  <si>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</si>
  <si>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</si>
  <si>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</si>
  <si>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</si>
  <si>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</si>
  <si>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</si>
  <si>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</si>
  <si>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</si>
  <si>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</si>
  <si>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</si>
  <si>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</si>
  <si>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</si>
  <si>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</si>
  <si>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</si>
  <si>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</si>
  <si>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</si>
  <si>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</si>
  <si>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</si>
  <si>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</si>
  <si>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</si>
  <si>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</si>
  <si>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</si>
  <si>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</si>
  <si>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</si>
  <si>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</si>
  <si>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</si>
  <si>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</si>
  <si>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</si>
  <si>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</si>
  <si>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</si>
  <si>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</si>
  <si>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</si>
  <si>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</si>
  <si>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</si>
  <si>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</si>
  <si>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</si>
  <si>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</si>
  <si>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</si>
  <si>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</si>
  <si>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</si>
  <si>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</si>
  <si>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</si>
  <si>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</si>
  <si>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</si>
  <si>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</si>
  <si>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</si>
  <si>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</si>
  <si>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</si>
  <si>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</si>
  <si>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</si>
  <si>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</si>
  <si>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</si>
  <si>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</si>
  <si>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</si>
  <si>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</si>
  <si>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</si>
  <si>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</si>
  <si>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</si>
  <si>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</si>
  <si>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</si>
  <si>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</si>
  <si>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</si>
  <si>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</si>
  <si>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</si>
  <si>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</si>
  <si>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</si>
  <si>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</si>
  <si>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</si>
  <si>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</si>
  <si>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</si>
  <si>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</si>
  <si>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</si>
  <si>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</si>
  <si>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</si>
  <si>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</si>
  <si>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</si>
  <si>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</si>
  <si>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</si>
  <si>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</si>
  <si>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</si>
  <si>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</si>
  <si>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</si>
  <si>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</si>
  <si>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</si>
  <si>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</si>
  <si>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</si>
  <si>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</si>
  <si>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</si>
  <si>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</si>
  <si>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</si>
  <si>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</si>
  <si>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</si>
  <si>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</si>
  <si>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</si>
  <si>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</si>
  <si>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</si>
  <si>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</si>
  <si>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</si>
  <si>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</si>
  <si>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</si>
  <si>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</si>
  <si>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</si>
  <si>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</si>
  <si>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</si>
  <si>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</si>
  <si>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</si>
  <si>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</si>
  <si>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</si>
  <si>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</si>
  <si>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</si>
  <si>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</si>
  <si>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</si>
  <si>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</si>
  <si>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</si>
  <si>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</si>
  <si>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</si>
  <si>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</si>
  <si>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</si>
  <si>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</si>
  <si>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</si>
  <si>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</si>
  <si>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</si>
  <si>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</si>
  <si>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</si>
  <si>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</si>
  <si>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</si>
  <si>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</si>
  <si>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</si>
  <si>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</si>
  <si>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</si>
  <si>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</si>
  <si>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</si>
  <si>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</si>
  <si>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</si>
  <si>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</si>
  <si>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</si>
  <si>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</si>
  <si>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</si>
  <si>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</si>
  <si>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</si>
  <si>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</si>
  <si>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</si>
  <si>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</si>
  <si>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</si>
  <si>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</si>
  <si>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</si>
  <si>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</si>
  <si>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</si>
  <si>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</si>
  <si>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</si>
  <si>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</si>
  <si>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</si>
  <si>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</si>
  <si>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</si>
  <si>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</si>
  <si>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</si>
  <si>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</si>
  <si>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</si>
  <si>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</si>
  <si>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</si>
  <si>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</si>
  <si>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</si>
  <si>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</si>
  <si>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</si>
  <si>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</si>
  <si>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</si>
  <si>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</si>
  <si>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</si>
  <si>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</si>
  <si>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</si>
  <si>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</si>
  <si>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</si>
  <si>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</si>
  <si>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</si>
  <si>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</si>
  <si>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</si>
  <si>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</si>
  <si>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</si>
  <si>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</si>
  <si>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</si>
  <si>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</si>
  <si>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</si>
  <si>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</si>
  <si>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</si>
  <si>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</si>
  <si>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</si>
  <si>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</si>
  <si>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</si>
  <si>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</si>
  <si>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</si>
  <si>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</si>
  <si>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</si>
  <si>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</si>
  <si>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</si>
  <si>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</si>
  <si>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</si>
  <si>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</si>
  <si>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</si>
  <si>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</si>
  <si>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</si>
  <si>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</si>
  <si>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</si>
  <si>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</si>
  <si>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</si>
  <si>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</si>
  <si>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</si>
  <si>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</si>
  <si>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</si>
  <si>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</si>
  <si>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</si>
  <si>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</si>
  <si>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</si>
  <si>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</si>
  <si>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</si>
  <si>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</si>
  <si>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</si>
  <si>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</si>
  <si>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</si>
  <si>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</si>
  <si>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</si>
  <si>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</si>
  <si>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</si>
  <si>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</si>
  <si>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</si>
  <si>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</si>
  <si>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</si>
  <si>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</si>
  <si>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</si>
  <si>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</si>
  <si>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</si>
  <si>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</si>
  <si>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</si>
  <si>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</si>
  <si>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</si>
  <si>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</si>
  <si>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</si>
  <si>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</si>
  <si>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</si>
  <si>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</si>
  <si>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</si>
  <si>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</si>
  <si>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</si>
  <si>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</si>
  <si>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</si>
  <si>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</si>
  <si>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</si>
  <si>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</si>
  <si>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</si>
  <si>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</si>
  <si>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</si>
  <si>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</si>
  <si>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</si>
  <si>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</si>
  <si>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</si>
  <si>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</si>
  <si>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</si>
  <si>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</si>
  <si>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</si>
  <si>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</si>
  <si>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</si>
  <si>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</si>
  <si>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</si>
  <si>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</si>
  <si>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</si>
  <si>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</si>
  <si>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</si>
  <si>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</si>
  <si>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</si>
  <si>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</si>
  <si>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</si>
  <si>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</si>
  <si>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</si>
  <si>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</si>
  <si>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</si>
  <si>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</si>
  <si>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</si>
  <si>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</si>
  <si>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</si>
  <si>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</si>
  <si>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</si>
  <si>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</si>
  <si>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</si>
  <si>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</si>
  <si>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</si>
  <si>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</si>
  <si>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</si>
  <si>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</si>
  <si>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</si>
  <si>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</si>
  <si>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</si>
  <si>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</si>
  <si>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</si>
  <si>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</si>
  <si>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</si>
  <si>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</si>
  <si>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</si>
  <si>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</si>
  <si>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</si>
  <si>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</si>
  <si>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</si>
  <si>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</si>
  <si>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</si>
  <si>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</si>
  <si>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</si>
  <si>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</si>
  <si>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</si>
  <si>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</si>
  <si>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</si>
  <si>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</si>
  <si>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</si>
  <si>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</si>
  <si>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</si>
  <si>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</si>
  <si>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</si>
  <si>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</si>
  <si>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</si>
  <si>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</si>
  <si>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</si>
  <si>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</si>
  <si>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</si>
  <si>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</si>
  <si>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</si>
  <si>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</si>
  <si>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</si>
  <si>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</si>
  <si>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</si>
  <si>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</si>
  <si>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</si>
  <si>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</si>
  <si>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</si>
  <si>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</si>
  <si>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</si>
  <si>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</si>
  <si>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</si>
  <si>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</si>
  <si>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</si>
  <si>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</si>
  <si>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</si>
  <si>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</si>
  <si>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</si>
  <si>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</si>
  <si>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</si>
  <si>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</si>
  <si>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</si>
  <si>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</si>
  <si>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</si>
  <si>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</si>
  <si>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</si>
  <si>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</si>
  <si>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</si>
  <si>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</si>
  <si>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</si>
  <si>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</si>
  <si>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</si>
  <si>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</si>
  <si>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</si>
  <si>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</si>
  <si>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</si>
  <si>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</si>
  <si>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</si>
  <si>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</si>
  <si>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</si>
  <si>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</si>
  <si>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</si>
  <si>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</si>
  <si>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</si>
  <si>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</si>
  <si>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</si>
  <si>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</si>
  <si>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</si>
  <si>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</si>
  <si>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</si>
  <si>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</si>
  <si>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</si>
  <si>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</si>
  <si>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</si>
  <si>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</si>
  <si>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</si>
  <si>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</si>
  <si>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</si>
  <si>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</si>
  <si>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</si>
  <si>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</si>
  <si>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</si>
  <si>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</si>
  <si>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</si>
  <si>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</si>
  <si>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</si>
  <si>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</si>
  <si>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</si>
  <si>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</si>
  <si>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</si>
  <si>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</si>
  <si>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</si>
  <si>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</si>
  <si>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</si>
  <si>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</si>
  <si>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</si>
  <si>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</si>
  <si>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</si>
  <si>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</si>
  <si>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</si>
  <si>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</si>
  <si>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</si>
  <si>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</si>
  <si>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</si>
  <si>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</si>
  <si>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</si>
  <si>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</si>
  <si>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</si>
  <si>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</si>
  <si>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</si>
  <si>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</si>
  <si>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</si>
  <si>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</si>
  <si>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</si>
  <si>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</si>
  <si>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</si>
  <si>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</si>
  <si>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</si>
  <si>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</si>
  <si>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</si>
  <si>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</si>
  <si>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</si>
  <si>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</si>
  <si>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</si>
  <si>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</si>
  <si>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</si>
  <si>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</si>
  <si>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</si>
  <si>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</si>
  <si>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</si>
  <si>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</si>
  <si>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</si>
  <si>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</si>
  <si>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</si>
  <si>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</si>
  <si>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</si>
  <si>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</si>
  <si>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</si>
  <si>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</si>
  <si>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</si>
  <si>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</si>
  <si>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</si>
  <si>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</si>
  <si>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</si>
  <si>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</si>
  <si>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</si>
  <si>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</si>
  <si>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</si>
  <si>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</si>
  <si>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</si>
  <si>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</si>
  <si>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</si>
  <si>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</si>
  <si>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</si>
  <si>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</si>
  <si>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</si>
  <si>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</si>
  <si>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</si>
  <si>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</si>
  <si>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</si>
  <si>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</si>
  <si>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</si>
  <si>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</si>
  <si>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</si>
  <si>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</si>
  <si>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</si>
  <si>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</si>
  <si>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</si>
  <si>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</si>
  <si>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</si>
  <si>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</si>
  <si>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</si>
  <si>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</si>
  <si>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</si>
  <si>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</si>
  <si>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</si>
  <si>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</si>
  <si>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</si>
  <si>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</si>
  <si>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</si>
  <si>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</si>
  <si>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</si>
  <si>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</si>
  <si>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</si>
  <si>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</si>
  <si>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</si>
  <si>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</si>
  <si>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</si>
  <si>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</si>
  <si>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</si>
  <si>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</si>
  <si>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</si>
  <si>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</si>
  <si>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</si>
  <si>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</si>
  <si>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</si>
  <si>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</si>
  <si>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</si>
  <si>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</si>
  <si>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</si>
  <si>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</si>
  <si>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</si>
  <si>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</si>
  <si>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</si>
  <si>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</si>
  <si>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</si>
  <si>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</si>
  <si>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</si>
  <si>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</si>
  <si>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</si>
  <si>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</si>
  <si>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</si>
  <si>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</si>
  <si>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</si>
  <si>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</si>
  <si>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</si>
  <si>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</si>
  <si>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</si>
  <si>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</si>
  <si>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</si>
  <si>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</si>
  <si>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</si>
  <si>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</si>
  <si>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</si>
  <si>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</si>
  <si>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</si>
  <si>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</si>
  <si>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</si>
  <si>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</si>
  <si>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</si>
  <si>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</si>
  <si>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</si>
  <si>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</si>
  <si>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</si>
  <si>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</si>
  <si>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</si>
  <si>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</si>
  <si>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</si>
  <si>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</si>
  <si>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</si>
  <si>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</si>
  <si>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</si>
  <si>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</si>
  <si>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</si>
  <si>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</si>
  <si>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</si>
  <si>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</si>
  <si>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</si>
  <si>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</si>
  <si>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</si>
  <si>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</si>
  <si>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</si>
  <si>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</si>
  <si>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</si>
  <si>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</si>
  <si>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</si>
  <si>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</si>
  <si>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</si>
  <si>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</si>
  <si>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</si>
  <si>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</si>
  <si>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</si>
  <si>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</si>
  <si>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</si>
  <si>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</si>
  <si>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</si>
  <si>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</si>
  <si>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</si>
  <si>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</si>
  <si>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</si>
  <si>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</si>
  <si>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</si>
  <si>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</si>
  <si>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</si>
  <si>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</si>
  <si>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</si>
  <si>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</si>
  <si>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</si>
  <si>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</si>
  <si>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</si>
  <si>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</si>
  <si>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</si>
  <si>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</si>
  <si>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</si>
  <si>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</si>
  <si>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</si>
  <si>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</si>
  <si>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</si>
  <si>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</si>
  <si>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</si>
  <si>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</si>
  <si>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</si>
  <si>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</si>
  <si>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</si>
  <si>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</si>
  <si>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</si>
  <si>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</si>
  <si>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</si>
  <si>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</si>
  <si>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</si>
  <si>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</si>
  <si>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</si>
  <si>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</si>
  <si>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</si>
  <si>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</si>
  <si>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</si>
  <si>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</si>
  <si>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</si>
  <si>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</si>
  <si>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</si>
  <si>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</si>
  <si>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</si>
  <si>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</si>
  <si>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</si>
  <si>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</si>
  <si>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</si>
  <si>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</si>
  <si>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</si>
  <si>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</si>
  <si>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</si>
  <si>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</si>
  <si>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</si>
  <si>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</si>
  <si>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</si>
  <si>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</si>
  <si>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</si>
  <si>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</si>
  <si>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</si>
  <si>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</si>
  <si>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</si>
  <si>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</si>
  <si>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</si>
  <si>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</si>
  <si>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</si>
  <si>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</si>
  <si>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</si>
  <si>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</si>
  <si>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</si>
  <si>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</si>
  <si>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</si>
  <si>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</si>
  <si>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</si>
  <si>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</si>
  <si>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</si>
  <si>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</si>
  <si>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</si>
  <si>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</si>
  <si>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</si>
  <si>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</si>
  <si>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</si>
  <si>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</si>
  <si>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</si>
  <si>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</si>
  <si>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</si>
  <si>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</si>
  <si>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</si>
  <si>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</si>
  <si>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</si>
  <si>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</si>
  <si>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</si>
  <si>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</si>
  <si>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</si>
  <si>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</si>
  <si>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</si>
  <si>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</si>
  <si>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</si>
  <si>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</si>
  <si>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</si>
  <si>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</si>
  <si>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</si>
  <si>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</si>
  <si>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</si>
  <si>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</si>
  <si>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</si>
  <si>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</si>
  <si>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</si>
  <si>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</si>
  <si>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</si>
  <si>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</si>
  <si>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</si>
  <si>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</si>
  <si>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</si>
  <si>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</si>
  <si>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</si>
  <si>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</si>
  <si>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</si>
  <si>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</si>
  <si>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</si>
  <si>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</si>
  <si>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</si>
  <si>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</si>
  <si>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</si>
  <si>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</si>
  <si>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</si>
  <si>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</si>
  <si>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</si>
  <si>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</si>
  <si>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</si>
  <si>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</si>
  <si>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</si>
  <si>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</si>
  <si>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</si>
  <si>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</si>
  <si>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</si>
  <si>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</si>
  <si>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</si>
  <si>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</si>
  <si>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</si>
  <si>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</si>
  <si>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</si>
  <si>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</si>
  <si>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</si>
  <si>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</si>
  <si>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</si>
  <si>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</si>
  <si>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</si>
  <si>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</si>
  <si>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</si>
  <si>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</si>
  <si>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</si>
  <si>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</si>
  <si>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</si>
  <si>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</si>
  <si>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</si>
  <si>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</si>
  <si>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</si>
  <si>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</si>
  <si>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</si>
  <si>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</si>
  <si>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</si>
  <si>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</si>
  <si>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</si>
  <si>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</si>
  <si>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</si>
  <si>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</si>
  <si>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</si>
  <si>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</si>
  <si>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</si>
  <si>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</si>
  <si>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</si>
  <si>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</si>
  <si>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</si>
  <si>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</si>
  <si>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</si>
  <si>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</si>
  <si>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</si>
  <si>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</si>
  <si>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</si>
  <si>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</si>
  <si>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</si>
  <si>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</si>
  <si>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</si>
  <si>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</si>
  <si>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</si>
  <si>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</si>
  <si>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</si>
  <si>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</si>
  <si>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</si>
  <si>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</si>
  <si>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</si>
  <si>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</si>
  <si>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</si>
  <si>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</si>
  <si>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</si>
  <si>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</si>
  <si>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</si>
  <si>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</si>
  <si>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</si>
  <si>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</si>
  <si>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</si>
  <si>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</si>
  <si>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</si>
  <si>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</si>
  <si>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</si>
  <si>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</si>
  <si>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</si>
  <si>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</si>
  <si>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</si>
  <si>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</si>
  <si>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</si>
  <si>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</si>
  <si>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</si>
  <si>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</si>
  <si>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</si>
  <si>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</si>
  <si>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</si>
  <si>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</si>
  <si>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</si>
  <si>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</si>
  <si>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</si>
  <si>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</si>
  <si>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</si>
  <si>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</si>
  <si>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</si>
  <si>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</si>
  <si>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</si>
  <si>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</si>
  <si>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</si>
  <si>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</si>
  <si>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</si>
  <si>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</si>
  <si>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</si>
  <si>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</si>
  <si>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</si>
  <si>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</si>
  <si>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</si>
  <si>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</si>
  <si>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</si>
  <si>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</si>
  <si>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</si>
  <si>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</si>
  <si>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</si>
  <si>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</si>
  <si>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</si>
  <si>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</si>
  <si>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</si>
  <si>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</si>
  <si>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</si>
  <si>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</si>
  <si>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</si>
  <si>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</si>
  <si>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</si>
  <si>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</si>
  <si>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</si>
  <si>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</si>
  <si>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</si>
  <si>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</si>
  <si>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</si>
  <si>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</si>
  <si>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</si>
  <si>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</si>
  <si>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</si>
  <si>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</si>
  <si>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</si>
  <si>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</si>
  <si>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</si>
  <si>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</si>
  <si>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</si>
  <si>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</si>
  <si>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</si>
  <si>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</si>
  <si>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</si>
  <si>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</si>
  <si>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</si>
  <si>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</si>
  <si>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</si>
  <si>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</si>
  <si>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</si>
  <si>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</si>
  <si>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</si>
  <si>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</si>
  <si>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</si>
  <si>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</si>
  <si>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</si>
  <si>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</si>
  <si>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</si>
  <si>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</si>
  <si>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</si>
  <si>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</si>
  <si>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</si>
  <si>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</si>
  <si>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</si>
  <si>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</si>
  <si>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</si>
  <si>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</si>
  <si>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</si>
  <si>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</si>
  <si>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</si>
  <si>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</si>
  <si>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</si>
  <si>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</si>
  <si>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</si>
  <si>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</si>
  <si>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</si>
  <si>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</si>
  <si>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</si>
  <si>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</si>
  <si>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</si>
  <si>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</si>
  <si>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</si>
  <si>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</si>
  <si>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</si>
  <si>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</si>
  <si>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</si>
  <si>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</si>
  <si>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</si>
  <si>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</si>
  <si>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</si>
  <si>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</si>
  <si>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</si>
  <si>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</si>
  <si>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</si>
  <si>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</si>
  <si>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</si>
  <si>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</si>
  <si>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</si>
  <si>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</si>
  <si>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</si>
  <si>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</si>
  <si>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</si>
  <si>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</si>
  <si>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</si>
  <si>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</si>
  <si>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</si>
  <si>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</si>
  <si>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</si>
  <si>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</si>
  <si>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</si>
  <si>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</si>
  <si>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</si>
  <si>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</si>
  <si>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</si>
  <si>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</si>
  <si>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</si>
  <si>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</si>
  <si>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</si>
  <si>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</si>
  <si>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</si>
  <si>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</si>
  <si>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</si>
  <si>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</si>
  <si>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</si>
  <si>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</si>
  <si>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</si>
  <si>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</si>
  <si>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</si>
  <si>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</si>
  <si>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</si>
  <si>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</si>
  <si>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</si>
  <si>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</si>
  <si>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</si>
  <si>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</si>
  <si>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</si>
  <si>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</si>
  <si>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</si>
  <si>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</si>
  <si>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</si>
  <si>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</si>
  <si>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</si>
  <si>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</si>
  <si>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</si>
  <si>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</si>
  <si>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</si>
  <si>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</si>
  <si>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</si>
  <si>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</si>
  <si>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</si>
  <si>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</si>
  <si>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</si>
  <si>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</si>
  <si>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</si>
  <si>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</si>
  <si>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</si>
  <si>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</si>
  <si>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</si>
  <si>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</si>
  <si>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</si>
  <si>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</si>
  <si>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</si>
  <si>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</si>
  <si>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</si>
  <si>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</si>
  <si>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</si>
  <si>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</si>
  <si>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</si>
  <si>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</si>
  <si>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</si>
  <si>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</si>
  <si>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</si>
  <si>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</si>
  <si>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</si>
  <si>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</si>
  <si>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</si>
  <si>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</si>
  <si>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</si>
  <si>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</si>
  <si>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</si>
  <si>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</si>
  <si>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</si>
  <si>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</si>
  <si>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</si>
  <si>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</si>
  <si>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</si>
  <si>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</si>
  <si>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</si>
  <si>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</si>
  <si>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</si>
  <si>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</si>
  <si>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</si>
  <si>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</si>
  <si>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</si>
  <si>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</si>
  <si>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</si>
  <si>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</si>
  <si>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</si>
  <si>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</si>
  <si>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</si>
  <si>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</si>
  <si>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</si>
  <si>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</si>
  <si>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</si>
  <si>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</si>
  <si>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</si>
  <si>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</si>
  <si>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</si>
  <si>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</si>
  <si>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</si>
  <si>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</si>
  <si>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</si>
  <si>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</si>
  <si>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</si>
  <si>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</si>
  <si>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</si>
  <si>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</si>
  <si>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</si>
  <si>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</si>
  <si>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</si>
  <si>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</si>
  <si>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</si>
  <si>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</si>
  <si>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</si>
  <si>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</si>
  <si>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</si>
  <si>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</si>
  <si>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</si>
  <si>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</si>
  <si>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</si>
  <si>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</si>
  <si>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</si>
  <si>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</si>
  <si>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</si>
  <si>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</si>
  <si>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</si>
  <si>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</si>
  <si>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</si>
  <si>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</si>
  <si>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</si>
  <si>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</si>
  <si>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</si>
  <si>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</si>
  <si>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</si>
  <si>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</si>
  <si>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</si>
  <si>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</si>
  <si>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</si>
  <si>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</si>
  <si>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</si>
  <si>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</si>
  <si>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</si>
  <si>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</si>
  <si>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</si>
  <si>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</si>
  <si>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</si>
  <si>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</si>
  <si>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</si>
  <si>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</si>
  <si>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</si>
  <si>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</si>
  <si>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</si>
  <si>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</si>
  <si>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</si>
  <si>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</si>
  <si>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</si>
  <si>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</si>
  <si>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</si>
  <si>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</si>
  <si>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</si>
  <si>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</si>
  <si>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</si>
  <si>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</si>
  <si>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</si>
  <si>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</si>
  <si>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</si>
  <si>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</si>
  <si>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</si>
  <si>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</si>
  <si>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</si>
  <si>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</si>
  <si>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</si>
  <si>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</si>
  <si>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</si>
  <si>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</si>
  <si>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</si>
  <si>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</si>
  <si>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</si>
  <si>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</si>
  <si>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</si>
  <si>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</si>
  <si>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</si>
  <si>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</si>
  <si>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</si>
  <si>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</si>
  <si>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</si>
  <si>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</si>
  <si>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</si>
  <si>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</si>
  <si>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</si>
  <si>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</si>
  <si>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</si>
  <si>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</si>
  <si>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</si>
  <si>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</si>
  <si>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</si>
  <si>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</si>
  <si>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</si>
  <si>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</si>
  <si>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</si>
  <si>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</si>
  <si>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</si>
  <si>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</si>
  <si>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</si>
  <si>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</si>
  <si>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</si>
  <si>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</si>
  <si>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</si>
  <si>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</si>
  <si>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</si>
  <si>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</si>
  <si>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</si>
  <si>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</si>
  <si>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</si>
  <si>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</si>
  <si>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</si>
  <si>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</si>
  <si>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</si>
  <si>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</si>
  <si>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</si>
  <si>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</si>
  <si>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</si>
  <si>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</si>
  <si>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</si>
  <si>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</si>
  <si>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</si>
  <si>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</si>
  <si>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</si>
  <si>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</si>
  <si>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</si>
  <si>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</si>
  <si>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</si>
  <si>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</si>
  <si>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</si>
  <si>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</si>
  <si>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</si>
  <si>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</si>
  <si>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</si>
  <si>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</si>
  <si>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</si>
  <si>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</si>
  <si>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</si>
  <si>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</si>
  <si>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</si>
  <si>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</si>
  <si>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</si>
  <si>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</si>
  <si>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</si>
  <si>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</si>
  <si>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</si>
  <si>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</si>
  <si>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</si>
  <si>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</si>
  <si>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</si>
  <si>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</si>
  <si>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</si>
  <si>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</si>
  <si>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</si>
  <si>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</si>
  <si>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</si>
  <si>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</si>
  <si>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</si>
  <si>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</si>
  <si>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</si>
  <si>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</si>
  <si>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</si>
  <si>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</si>
  <si>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</si>
  <si>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</si>
  <si>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</si>
  <si>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</si>
  <si>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</si>
  <si>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</si>
  <si>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</si>
  <si>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</si>
  <si>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</si>
  <si>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</si>
  <si>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</si>
  <si>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</si>
  <si>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</si>
  <si>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</si>
  <si>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</si>
  <si>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</si>
  <si>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</si>
  <si>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</si>
  <si>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</si>
  <si>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</si>
  <si>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</si>
  <si>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</si>
  <si>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</si>
  <si>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</si>
  <si>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</si>
  <si>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</si>
  <si>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</si>
  <si>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</si>
  <si>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</si>
  <si>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</si>
  <si>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</si>
  <si>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</si>
  <si>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</si>
  <si>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</si>
  <si>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</si>
  <si>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</si>
  <si>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</si>
  <si>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</si>
  <si>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</si>
  <si>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</si>
  <si>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</si>
  <si>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</si>
  <si>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</si>
  <si>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</si>
  <si>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</si>
  <si>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</si>
  <si>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</si>
  <si>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</si>
  <si>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</si>
  <si>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</si>
  <si>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</si>
  <si>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</si>
  <si>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</si>
  <si>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</si>
  <si>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</si>
  <si>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</si>
  <si>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</si>
  <si>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</si>
  <si>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</si>
  <si>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</si>
  <si>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</si>
  <si>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</si>
  <si>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</si>
  <si>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</si>
  <si>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</si>
  <si>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</si>
  <si>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</si>
  <si>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</si>
  <si>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</si>
  <si>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</si>
  <si>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</si>
  <si>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</si>
  <si>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</si>
  <si>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</si>
  <si>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</si>
  <si>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</si>
  <si>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</si>
  <si>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</si>
  <si>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</si>
  <si>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</si>
  <si>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</si>
  <si>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</si>
  <si>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</si>
  <si>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</si>
  <si>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</si>
  <si>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</si>
  <si>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</si>
  <si>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</si>
  <si>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</si>
  <si>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</si>
  <si>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</si>
  <si>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</si>
  <si>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</si>
  <si>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</si>
  <si>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</si>
  <si>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</si>
  <si>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</si>
  <si>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</si>
  <si>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</si>
  <si>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</si>
  <si>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</si>
  <si>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</si>
  <si>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</si>
  <si>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</si>
  <si>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</si>
  <si>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</si>
  <si>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</si>
  <si>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</si>
  <si>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</si>
  <si>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</si>
  <si>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</si>
  <si>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</si>
  <si>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</si>
  <si>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</si>
  <si>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</si>
  <si>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</si>
  <si>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</si>
  <si>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</si>
  <si>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</si>
  <si>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</si>
  <si>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</si>
  <si>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</si>
  <si>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</si>
  <si>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</si>
  <si>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</si>
  <si>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</si>
  <si>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</si>
  <si>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</si>
  <si>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</si>
  <si>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</si>
  <si>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</si>
  <si>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</si>
  <si>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</si>
  <si>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</si>
  <si>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</si>
  <si>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</si>
  <si>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</si>
  <si>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</si>
  <si>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</si>
  <si>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</si>
  <si>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</si>
  <si>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</si>
  <si>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</si>
  <si>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</si>
  <si>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</si>
  <si>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</si>
  <si>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</si>
  <si>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</si>
  <si>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</si>
  <si>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</si>
  <si>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</si>
  <si>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</si>
  <si>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</si>
  <si>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</si>
  <si>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</si>
  <si>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</si>
  <si>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</si>
  <si>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</si>
  <si>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</si>
  <si>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</si>
  <si>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</si>
  <si>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</si>
  <si>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</si>
  <si>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</si>
  <si>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</si>
  <si>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</si>
  <si>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</si>
  <si>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</si>
  <si>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</si>
  <si>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</si>
  <si>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</si>
  <si>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</si>
  <si>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</si>
  <si>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</si>
  <si>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</si>
  <si>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</si>
  <si>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</si>
  <si>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</si>
  <si>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</si>
  <si>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</si>
  <si>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</si>
  <si>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</si>
  <si>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</si>
  <si>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</si>
  <si>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</si>
  <si>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</si>
  <si>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</si>
  <si>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</si>
  <si>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</si>
  <si>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</si>
  <si>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</si>
  <si>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</si>
  <si>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</si>
  <si>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</si>
  <si>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</si>
  <si>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</si>
  <si>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</si>
  <si>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</si>
  <si>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</si>
  <si>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</si>
  <si>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</si>
  <si>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</si>
  <si>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</si>
  <si>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</si>
  <si>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</si>
  <si>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</si>
  <si>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</si>
  <si>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</si>
  <si>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</si>
  <si>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</si>
  <si>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</si>
  <si>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</si>
  <si>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</si>
  <si>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</si>
  <si>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</si>
  <si>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</si>
  <si>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</si>
  <si>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</si>
  <si>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</si>
  <si>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</si>
  <si>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</si>
  <si>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</si>
  <si>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</si>
  <si>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</si>
  <si>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</si>
  <si>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</si>
  <si>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</si>
  <si>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</si>
  <si>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</si>
  <si>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</si>
  <si>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</si>
  <si>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</si>
  <si>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</si>
  <si>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</si>
  <si>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</si>
  <si>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</si>
  <si>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</si>
  <si>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</si>
  <si>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</si>
  <si>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</si>
  <si>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</si>
  <si>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</si>
  <si>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</si>
  <si>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</si>
  <si>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</si>
  <si>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</si>
  <si>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</si>
  <si>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</si>
  <si>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</si>
  <si>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</si>
  <si>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</si>
  <si>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</si>
  <si>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</si>
  <si>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</si>
  <si>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</si>
  <si>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</si>
  <si>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</si>
  <si>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</si>
  <si>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</si>
  <si>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</si>
  <si>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</si>
  <si>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</si>
  <si>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</si>
  <si>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</si>
  <si>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</si>
  <si>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</si>
  <si>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</si>
  <si>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</si>
  <si>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</si>
  <si>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</si>
  <si>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</si>
  <si>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</si>
  <si>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</si>
  <si>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</si>
  <si>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</si>
  <si>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</si>
  <si>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</si>
  <si>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</si>
  <si>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</si>
  <si>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</si>
  <si>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</si>
  <si>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</si>
  <si>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</si>
  <si>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</si>
  <si>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</si>
  <si>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</si>
  <si>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</si>
  <si>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</si>
  <si>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</si>
  <si>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</si>
  <si>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</si>
  <si>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</si>
  <si>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</si>
  <si>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</si>
  <si>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</si>
  <si>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</si>
  <si>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</si>
  <si>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</si>
  <si>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</si>
  <si>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</si>
  <si>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</si>
  <si>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</si>
  <si>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</si>
  <si>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</si>
  <si>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</si>
  <si>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</si>
  <si>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</si>
  <si>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</si>
  <si>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</si>
  <si>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</si>
  <si>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</si>
  <si>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</si>
  <si>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</si>
  <si>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</si>
  <si>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</si>
  <si>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</si>
  <si>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</si>
  <si>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</si>
  <si>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</si>
  <si>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</si>
  <si>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</si>
  <si>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</si>
  <si>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</si>
  <si>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</si>
  <si>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</si>
  <si>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</si>
  <si>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</si>
  <si>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</si>
  <si>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</si>
  <si>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</si>
  <si>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</si>
  <si>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</si>
  <si>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</si>
  <si>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</si>
  <si>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</si>
  <si>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</si>
  <si>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</si>
  <si>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</si>
  <si>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</si>
  <si>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</si>
  <si>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</si>
  <si>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</si>
  <si>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</si>
  <si>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</si>
  <si>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</si>
  <si>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</si>
  <si>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</si>
  <si>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</si>
  <si>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</si>
  <si>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</si>
  <si>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</si>
  <si>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</si>
  <si>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</si>
  <si>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</si>
  <si>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</si>
  <si>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</si>
  <si>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</si>
  <si>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</si>
  <si>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</si>
  <si>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</si>
  <si>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</si>
  <si>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</si>
  <si>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</si>
  <si>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</si>
  <si>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</si>
  <si>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</si>
  <si>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</si>
  <si>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</si>
  <si>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</si>
  <si>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</si>
  <si>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</si>
  <si>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</si>
  <si>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</si>
  <si>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</si>
  <si>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</si>
  <si>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</si>
  <si>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</si>
  <si>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</si>
  <si>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</si>
  <si>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</si>
  <si>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</si>
  <si>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</si>
  <si>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</si>
  <si>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</si>
  <si>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</si>
  <si>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</si>
  <si>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</si>
  <si>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</si>
  <si>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</si>
  <si>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</si>
  <si>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</si>
  <si>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</si>
  <si>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</si>
  <si>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</si>
  <si>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</si>
  <si>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</si>
  <si>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</si>
  <si>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</si>
  <si>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</si>
  <si>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</si>
  <si>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</si>
  <si>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</si>
  <si>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</si>
  <si>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</si>
  <si>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</si>
  <si>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</si>
  <si>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</si>
  <si>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</si>
  <si>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</si>
  <si>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</si>
  <si>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</si>
  <si>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</si>
  <si>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</si>
  <si>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</si>
  <si>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</si>
  <si>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</si>
  <si>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</si>
  <si>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</si>
  <si>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</si>
  <si>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</si>
  <si>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</si>
  <si>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</si>
  <si>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</si>
  <si>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</si>
  <si>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</si>
  <si>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</si>
  <si>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</si>
  <si>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</si>
  <si>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</si>
  <si>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</si>
  <si>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</si>
  <si>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</si>
  <si>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</si>
  <si>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</si>
  <si>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</si>
  <si>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</si>
  <si>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</si>
  <si>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</si>
  <si>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</si>
  <si>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</si>
  <si>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</si>
  <si>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</si>
  <si>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</si>
  <si>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</si>
  <si>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</si>
  <si>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</si>
  <si>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</si>
  <si>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</si>
  <si>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</si>
  <si>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</si>
  <si>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</si>
  <si>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</si>
  <si>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</si>
  <si>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</si>
  <si>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</si>
  <si>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</si>
  <si>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</si>
  <si>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</si>
  <si>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</si>
  <si>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</si>
  <si>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</si>
  <si>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</si>
  <si>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</si>
  <si>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</si>
  <si>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</si>
  <si>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</si>
  <si>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</si>
  <si>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</si>
  <si>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</si>
  <si>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</si>
  <si>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</si>
  <si>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</si>
  <si>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</si>
  <si>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</si>
  <si>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</si>
  <si>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</si>
  <si>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</si>
  <si>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</si>
  <si>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</si>
  <si>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</si>
  <si>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</si>
  <si>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</si>
  <si>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</si>
  <si>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</si>
  <si>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</si>
  <si>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</si>
  <si>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</si>
  <si>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</si>
  <si>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</si>
  <si>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</si>
  <si>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</si>
  <si>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</si>
  <si>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</si>
  <si>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</si>
  <si>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</si>
  <si>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</si>
  <si>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</si>
  <si>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</si>
  <si>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</si>
  <si>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</si>
  <si>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</si>
  <si>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</si>
  <si>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</si>
  <si>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</si>
  <si>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</si>
  <si>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</si>
  <si>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</si>
  <si>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</si>
  <si>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</si>
  <si>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</si>
  <si>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</si>
  <si>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</si>
  <si>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</si>
  <si>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</si>
  <si>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</si>
  <si>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</si>
  <si>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</si>
  <si>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</si>
  <si>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</si>
  <si>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</si>
  <si>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</si>
  <si>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</si>
  <si>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</si>
  <si>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</si>
  <si>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</si>
  <si>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</si>
  <si>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</si>
  <si>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</si>
  <si>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</si>
  <si>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</si>
  <si>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</si>
  <si>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</si>
  <si>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</si>
  <si>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</si>
  <si>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</si>
  <si>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</si>
  <si>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</si>
  <si>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</si>
  <si>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</si>
  <si>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</si>
  <si>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</si>
  <si>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</si>
  <si>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</si>
  <si>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</si>
  <si>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</si>
  <si>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</si>
  <si>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</si>
  <si>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</si>
  <si>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</si>
  <si>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</si>
  <si>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</si>
  <si>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</si>
  <si>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</si>
  <si>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</si>
  <si>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</si>
  <si>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</si>
  <si>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</si>
  <si>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</si>
  <si>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</si>
  <si>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</si>
  <si>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</si>
  <si>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</si>
  <si>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</si>
  <si>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</si>
  <si>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</si>
  <si>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</si>
  <si>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</si>
  <si>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</si>
  <si>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</si>
  <si>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</si>
  <si>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</si>
  <si>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</si>
  <si>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</si>
  <si>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</si>
  <si>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</si>
  <si>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</si>
  <si>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</si>
  <si>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</si>
  <si>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</si>
  <si>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</si>
  <si>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</si>
  <si>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</si>
  <si>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</si>
  <si>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</si>
  <si>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</si>
  <si>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</si>
  <si>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</si>
  <si>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</si>
  <si>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</si>
  <si>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</si>
  <si>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</si>
  <si>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</si>
  <si>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</si>
  <si>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</si>
  <si>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</si>
  <si>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</si>
  <si>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</si>
  <si>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</si>
  <si>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</si>
  <si>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</si>
  <si>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</si>
  <si>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</si>
  <si>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</si>
  <si>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</si>
  <si>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</si>
  <si>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</si>
  <si>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</si>
  <si>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</si>
  <si>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</si>
  <si>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</si>
  <si>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</si>
  <si>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</si>
  <si>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</si>
  <si>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</si>
  <si>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</si>
  <si>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</si>
  <si>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</si>
  <si>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</si>
  <si>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</si>
  <si>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</si>
  <si>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</si>
  <si>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</si>
  <si>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</si>
  <si>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</si>
  <si>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</si>
  <si>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</si>
  <si>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</si>
  <si>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</si>
  <si>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</si>
  <si>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</si>
  <si>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</si>
  <si>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</si>
  <si>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</si>
  <si>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</si>
  <si>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</si>
  <si>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</si>
  <si>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</si>
  <si>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</si>
  <si>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</si>
  <si>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</si>
  <si>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</si>
  <si>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</si>
  <si>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</si>
  <si>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</si>
  <si>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</si>
  <si>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</si>
  <si>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</si>
  <si>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</si>
  <si>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</si>
  <si>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</si>
  <si>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</si>
  <si>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</si>
  <si>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</si>
  <si>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</si>
  <si>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</si>
  <si>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</si>
  <si>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</si>
  <si>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</si>
  <si>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</si>
  <si>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</si>
  <si>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</si>
  <si>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</si>
  <si>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</si>
  <si>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</si>
  <si>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</si>
  <si>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</si>
  <si>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</si>
  <si>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</si>
  <si>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</si>
  <si>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</si>
  <si>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</si>
  <si>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</si>
  <si>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</si>
  <si>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</si>
  <si>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</si>
  <si>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</si>
  <si>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</si>
  <si>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</si>
  <si>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</si>
  <si>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</si>
  <si>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</si>
  <si>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</si>
  <si>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</si>
  <si>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</si>
  <si>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</si>
  <si>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</si>
  <si>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</si>
  <si>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</si>
  <si>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</si>
  <si>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</si>
  <si>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</si>
  <si>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</si>
  <si>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</si>
  <si>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</si>
  <si>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</si>
  <si>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</si>
  <si>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</si>
  <si>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</si>
  <si>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</si>
  <si>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</si>
  <si>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</si>
  <si>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</si>
  <si>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</si>
  <si>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</si>
  <si>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</si>
  <si>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</si>
  <si>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</si>
  <si>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</si>
  <si>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</si>
  <si>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</si>
  <si>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</si>
  <si>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</si>
  <si>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</si>
  <si>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</si>
  <si>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</si>
  <si>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</si>
  <si>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</si>
  <si>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</si>
  <si>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</si>
  <si>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</si>
  <si>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</si>
  <si>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</si>
  <si>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</si>
  <si>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</si>
  <si>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</si>
  <si>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</si>
  <si>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</si>
  <si>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</si>
  <si>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</si>
  <si>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</si>
  <si>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</si>
  <si>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</si>
  <si>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</si>
  <si>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</si>
  <si>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</si>
  <si>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</si>
  <si>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</si>
  <si>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</si>
  <si>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</si>
  <si>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</si>
  <si>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</si>
  <si>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</si>
  <si>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</si>
  <si>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</si>
  <si>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</si>
  <si>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</si>
  <si>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</si>
  <si>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</si>
  <si>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</si>
  <si>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</si>
  <si>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</si>
  <si>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</si>
  <si>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</si>
  <si>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</si>
  <si>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</si>
  <si>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</si>
  <si>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</si>
  <si>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</si>
  <si>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</si>
  <si>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</si>
  <si>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</si>
  <si>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</si>
  <si>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</si>
  <si>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</si>
  <si>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</si>
  <si>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</si>
  <si>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</si>
  <si>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</si>
  <si>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</si>
  <si>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</si>
  <si>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</si>
  <si>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</si>
  <si>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</si>
  <si>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</si>
  <si>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</si>
  <si>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</si>
  <si>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</si>
  <si>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</si>
  <si>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</si>
  <si>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</si>
  <si>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</si>
  <si>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</si>
  <si>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</si>
  <si>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</si>
  <si>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</si>
  <si>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</si>
  <si>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</si>
  <si>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</si>
  <si>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</si>
  <si>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</si>
  <si>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</si>
  <si>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</si>
  <si>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</si>
  <si>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</si>
  <si>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</si>
  <si>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</si>
  <si>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</si>
  <si>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</si>
  <si>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</si>
  <si>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</si>
  <si>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</si>
  <si>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</si>
  <si>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</si>
  <si>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</si>
  <si>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</si>
  <si>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</si>
  <si>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</si>
  <si>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</si>
  <si>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</si>
  <si>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</si>
  <si>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</si>
  <si>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</si>
  <si>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</si>
  <si>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</si>
  <si>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</si>
  <si>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</si>
  <si>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</si>
  <si>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</si>
  <si>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</si>
  <si>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</si>
  <si>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</si>
  <si>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</si>
  <si>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</si>
  <si>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</si>
  <si>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</si>
  <si>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</si>
  <si>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</si>
  <si>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</si>
  <si>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</si>
  <si>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</si>
  <si>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</si>
  <si>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</si>
  <si>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</si>
  <si>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</si>
  <si>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</si>
  <si>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</si>
  <si>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</si>
  <si>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</si>
  <si>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</si>
  <si>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</si>
  <si>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</si>
  <si>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</si>
  <si>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</si>
  <si>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</si>
  <si>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</si>
  <si>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</si>
  <si>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</si>
  <si>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</si>
  <si>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</si>
  <si>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</si>
  <si>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</si>
  <si>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</si>
  <si>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</si>
  <si>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</si>
  <si>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</si>
  <si>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</si>
  <si>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</si>
  <si>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</si>
  <si>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</si>
  <si>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</si>
  <si>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</si>
  <si>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</si>
  <si>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</si>
  <si>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</si>
  <si>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</si>
  <si>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</si>
  <si>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</si>
  <si>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</si>
  <si>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</si>
  <si>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</si>
  <si>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</si>
  <si>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</si>
  <si>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</si>
  <si>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</si>
  <si>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</si>
  <si>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</si>
  <si>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</si>
  <si>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</si>
  <si>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</si>
  <si>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</si>
  <si>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</si>
  <si>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</si>
  <si>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</si>
  <si>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</si>
  <si>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</si>
  <si>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</si>
  <si>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</si>
  <si>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</si>
  <si>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</si>
  <si>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</si>
  <si>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</si>
  <si>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</si>
  <si>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</si>
  <si>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</si>
  <si>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</si>
  <si>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</si>
  <si>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</si>
  <si>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</si>
  <si>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</si>
  <si>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</si>
  <si>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</si>
  <si>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</si>
  <si>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</si>
  <si>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</si>
  <si>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</si>
  <si>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</si>
  <si>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</si>
  <si>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</si>
  <si>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</si>
  <si>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</si>
  <si>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</si>
  <si>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</si>
  <si>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</si>
  <si>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</si>
  <si>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</si>
  <si>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</si>
  <si>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</si>
  <si>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</si>
  <si>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</si>
  <si>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</si>
  <si>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</si>
  <si>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</si>
  <si>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</si>
  <si>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</si>
  <si>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</si>
  <si>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</si>
  <si>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</si>
  <si>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</si>
  <si>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</si>
  <si>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</si>
  <si>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</si>
  <si>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</si>
  <si>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</si>
  <si>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</si>
  <si>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</si>
  <si>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</si>
  <si>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</si>
  <si>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</si>
  <si>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</si>
  <si>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</si>
  <si>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</si>
  <si>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</si>
  <si>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</si>
  <si>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</si>
  <si>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</si>
  <si>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</si>
  <si>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</si>
  <si>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</si>
  <si>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</si>
  <si>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</si>
  <si>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</si>
  <si>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</si>
  <si>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</si>
  <si>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</si>
  <si>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</si>
  <si>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</si>
  <si>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</si>
  <si>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</si>
  <si>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</si>
  <si>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</si>
  <si>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</si>
  <si>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</si>
  <si>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</si>
  <si>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</si>
  <si>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</si>
  <si>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</si>
  <si>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</si>
  <si>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</si>
  <si>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</si>
  <si>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</si>
  <si>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</si>
  <si>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</si>
  <si>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</si>
  <si>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</si>
  <si>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</si>
  <si>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</si>
  <si>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</si>
  <si>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</si>
  <si>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</si>
  <si>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</si>
  <si>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</si>
  <si>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</si>
  <si>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</si>
  <si>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</si>
  <si>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</si>
  <si>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</si>
  <si>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</si>
  <si>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</si>
  <si>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</si>
  <si>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</si>
  <si>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</si>
  <si>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</si>
  <si>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</si>
  <si>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</si>
  <si>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</si>
  <si>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</si>
  <si>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</si>
  <si>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</si>
  <si>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</si>
  <si>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</si>
  <si>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</si>
  <si>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</si>
  <si>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</si>
  <si>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</si>
  <si>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</si>
  <si>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</si>
  <si>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</si>
  <si>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</si>
  <si>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</si>
  <si>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</si>
  <si>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</si>
  <si>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</si>
  <si>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</si>
  <si>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</si>
  <si>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</si>
  <si>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</si>
  <si>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</si>
  <si>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</si>
  <si>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</si>
  <si>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</si>
  <si>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</si>
  <si>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</si>
  <si>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</si>
  <si>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</si>
  <si>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</si>
  <si>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</si>
  <si>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</si>
  <si>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</si>
  <si>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</si>
  <si>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</si>
  <si>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</si>
  <si>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</si>
  <si>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</si>
  <si>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</si>
  <si>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</si>
  <si>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</si>
  <si>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</si>
  <si>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</si>
  <si>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</si>
  <si>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</si>
  <si>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</si>
  <si>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</si>
  <si>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</si>
  <si>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</si>
  <si>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</si>
  <si>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</si>
  <si>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</si>
  <si>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</si>
  <si>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</si>
  <si>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</si>
  <si>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</si>
  <si>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</si>
  <si>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</si>
  <si>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</si>
  <si>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</si>
  <si>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</si>
  <si>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</si>
  <si>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</si>
  <si>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</si>
  <si>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</si>
  <si>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</si>
  <si>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</si>
  <si>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</si>
  <si>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</si>
  <si>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</si>
  <si>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</si>
  <si>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</si>
  <si>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</si>
  <si>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</si>
  <si>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</si>
  <si>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</si>
  <si>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</si>
  <si>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</si>
  <si>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</si>
  <si>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</si>
  <si>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</si>
  <si>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</si>
  <si>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</si>
  <si>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</si>
  <si>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</si>
  <si>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</si>
  <si>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</si>
  <si>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</si>
  <si>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</si>
  <si>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</si>
  <si>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</si>
  <si>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</si>
  <si>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</si>
  <si>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</si>
  <si>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</si>
  <si>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</si>
  <si>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</si>
  <si>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</si>
  <si>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</si>
  <si>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</si>
  <si>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</si>
  <si>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</si>
  <si>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</si>
  <si>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</si>
  <si>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</si>
  <si>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</si>
  <si>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</si>
  <si>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</si>
  <si>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</si>
  <si>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</si>
  <si>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</si>
  <si>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</si>
  <si>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</si>
  <si>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</si>
  <si>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</si>
  <si>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</si>
  <si>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</si>
  <si>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</si>
  <si>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</si>
  <si>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</si>
  <si>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</si>
  <si>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</si>
  <si>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</si>
  <si>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</si>
  <si>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</si>
  <si>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</si>
  <si>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</si>
  <si>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</si>
  <si>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</si>
  <si>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</si>
  <si>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</si>
  <si>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</si>
  <si>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</si>
  <si>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</si>
  <si>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</si>
  <si>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</si>
  <si>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</si>
  <si>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</si>
  <si>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</si>
  <si>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</si>
  <si>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</si>
  <si>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</si>
  <si>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</si>
  <si>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</si>
  <si>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</si>
  <si>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</si>
  <si>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</si>
  <si>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</si>
  <si>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</si>
  <si>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</si>
  <si>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</si>
  <si>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</si>
  <si>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</si>
  <si>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</si>
  <si>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</si>
  <si>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</si>
  <si>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</si>
  <si>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</si>
  <si>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</si>
  <si>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</si>
  <si>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</si>
  <si>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</si>
  <si>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</si>
  <si>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</si>
  <si>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</si>
  <si>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</si>
  <si>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</si>
  <si>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</si>
  <si>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</si>
  <si>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</si>
  <si>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</si>
  <si>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</si>
  <si>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</si>
  <si>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</si>
  <si>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</si>
  <si>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</si>
  <si>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</si>
  <si>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</si>
  <si>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</si>
  <si>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</si>
  <si>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</si>
  <si>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</si>
  <si>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</si>
  <si>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</si>
  <si>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</si>
  <si>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</si>
  <si>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</si>
  <si>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</si>
  <si>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</si>
  <si>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</si>
  <si>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</si>
  <si>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</si>
  <si>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</si>
  <si>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</si>
  <si>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</si>
  <si>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</si>
  <si>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</si>
  <si>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</si>
  <si>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</si>
  <si>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</si>
  <si>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</si>
  <si>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</si>
  <si>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</si>
  <si>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</si>
  <si>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</si>
  <si>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</si>
  <si>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</si>
  <si>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</si>
  <si>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</si>
  <si>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</si>
  <si>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</si>
  <si>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</si>
  <si>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</si>
  <si>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</si>
  <si>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</si>
  <si>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</si>
  <si>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</si>
  <si>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</si>
  <si>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</si>
  <si>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</si>
  <si>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</si>
  <si>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</si>
  <si>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</si>
  <si>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</si>
  <si>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</si>
  <si>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</si>
  <si>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</si>
  <si>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</si>
  <si>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</si>
  <si>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</si>
  <si>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</si>
  <si>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</si>
  <si>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</si>
  <si>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</si>
  <si>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</si>
  <si>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</si>
  <si>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</si>
  <si>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</si>
  <si>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</si>
  <si>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</si>
  <si>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</si>
  <si>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</si>
  <si>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</si>
  <si>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</si>
  <si>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</si>
  <si>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</si>
  <si>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</si>
  <si>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</si>
  <si>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</si>
  <si>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</si>
  <si>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</si>
  <si>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</si>
  <si>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</si>
  <si>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</si>
  <si>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</si>
  <si>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</si>
  <si>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</si>
  <si>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</si>
  <si>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</si>
  <si>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</si>
  <si>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</si>
  <si>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</si>
  <si>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</si>
  <si>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</si>
  <si>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</si>
  <si>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</si>
  <si>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</si>
  <si>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</si>
  <si>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</si>
  <si>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</si>
  <si>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</si>
  <si>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</si>
  <si>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</si>
  <si>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</si>
  <si>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</si>
  <si>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</si>
  <si>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</si>
  <si>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</si>
  <si>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</si>
  <si>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</si>
  <si>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</si>
  <si>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</si>
  <si>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</si>
  <si>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</si>
  <si>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</si>
  <si>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</si>
  <si>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</si>
  <si>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</si>
  <si>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</si>
  <si>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</si>
  <si>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</si>
  <si>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</si>
  <si>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</si>
  <si>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</si>
  <si>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</si>
  <si>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</si>
  <si>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</si>
  <si>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</si>
  <si>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</si>
  <si>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</si>
  <si>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</si>
  <si>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</si>
  <si>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</si>
  <si>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</si>
  <si>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</si>
  <si>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</si>
  <si>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</si>
  <si>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</si>
  <si>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</si>
  <si>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</si>
  <si>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</si>
  <si>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</si>
  <si>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</si>
  <si>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</si>
  <si>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</si>
  <si>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</si>
  <si>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</si>
  <si>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</si>
  <si>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</si>
  <si>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</si>
  <si>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</si>
  <si>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</si>
  <si>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</si>
  <si>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</si>
  <si>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</si>
  <si>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</si>
  <si>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</si>
  <si>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</si>
  <si>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</si>
  <si>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</si>
  <si>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</si>
  <si>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</si>
  <si>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</si>
  <si>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</si>
  <si>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</si>
  <si>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</si>
  <si>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</si>
  <si>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</si>
  <si>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</si>
  <si>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</si>
  <si>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</si>
  <si>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</si>
  <si>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</si>
  <si>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</si>
  <si>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</si>
  <si>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</si>
  <si>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</si>
  <si>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</si>
  <si>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</si>
  <si>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</si>
  <si>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</si>
  <si>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</si>
  <si>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</si>
  <si>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</si>
  <si>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</si>
  <si>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</si>
  <si>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</si>
  <si>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</si>
  <si>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</si>
  <si>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</si>
  <si>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</si>
  <si>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</si>
  <si>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</si>
  <si>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</si>
  <si>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</si>
  <si>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</si>
  <si>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</si>
  <si>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</si>
  <si>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</si>
  <si>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</si>
  <si>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</si>
  <si>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</si>
  <si>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</si>
  <si>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</si>
  <si>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</si>
  <si>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</si>
  <si>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</si>
  <si>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</si>
  <si>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</si>
  <si>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</si>
  <si>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</si>
  <si>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</si>
  <si>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</si>
  <si>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</si>
  <si>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</si>
  <si>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</si>
  <si>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</si>
  <si>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</si>
  <si>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</si>
  <si>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</si>
  <si>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</si>
  <si>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</si>
  <si>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</si>
  <si>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</si>
  <si>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</si>
  <si>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</si>
  <si>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</si>
  <si>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</si>
  <si>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</si>
  <si>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</si>
  <si>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</si>
  <si>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</si>
  <si>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</si>
  <si>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</si>
  <si>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</si>
  <si>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</si>
  <si>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</si>
  <si>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</si>
  <si>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</si>
  <si>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</si>
  <si>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</si>
  <si>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</si>
  <si>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</si>
  <si>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</si>
  <si>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</si>
  <si>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</si>
  <si>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</si>
  <si>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</si>
  <si>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</si>
  <si>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</si>
  <si>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</si>
  <si>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</si>
  <si>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</si>
  <si>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</si>
  <si>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</si>
  <si>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</si>
  <si>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</si>
  <si>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</si>
  <si>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</si>
  <si>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</si>
  <si>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</si>
  <si>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</si>
  <si>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</si>
  <si>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</si>
  <si>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</si>
  <si>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</si>
  <si>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</si>
  <si>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</si>
  <si>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</si>
  <si>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</si>
  <si>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</si>
  <si>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</si>
  <si>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</si>
  <si>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</si>
  <si>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</si>
  <si>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</si>
  <si>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</si>
  <si>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</si>
  <si>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</si>
  <si>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</si>
  <si>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</si>
  <si>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</si>
  <si>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</si>
  <si>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</si>
  <si>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</si>
  <si>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</si>
  <si>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</si>
  <si>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</si>
  <si>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</si>
  <si>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</si>
  <si>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</si>
  <si>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</si>
  <si>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</si>
  <si>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</si>
  <si>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</si>
  <si>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</si>
  <si>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</si>
  <si>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</si>
  <si>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</si>
  <si>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</si>
  <si>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</si>
  <si>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</si>
  <si>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</si>
  <si>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</si>
  <si>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</si>
  <si>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</si>
  <si>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</si>
  <si>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</si>
  <si>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</si>
  <si>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</si>
  <si>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</si>
  <si>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</si>
  <si>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</si>
  <si>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</si>
  <si>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</si>
  <si>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</si>
  <si>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</si>
  <si>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</si>
  <si>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</si>
  <si>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</si>
  <si>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</si>
  <si>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</si>
  <si>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</si>
  <si>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</si>
  <si>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</si>
  <si>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</si>
  <si>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</si>
  <si>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</si>
  <si>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</si>
  <si>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</si>
  <si>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</si>
  <si>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</si>
  <si>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</si>
  <si>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</si>
  <si>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</si>
  <si>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</si>
  <si>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</si>
  <si>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</si>
  <si>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</si>
  <si>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</si>
  <si>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</si>
  <si>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</si>
  <si>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</si>
  <si>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</si>
  <si>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</si>
  <si>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</si>
  <si>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</si>
  <si>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</si>
  <si>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</si>
  <si>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</si>
  <si>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</si>
  <si>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</si>
  <si>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</si>
  <si>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</si>
  <si>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</si>
  <si>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</si>
  <si>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</si>
  <si>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</si>
  <si>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</si>
  <si>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</si>
  <si>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</si>
  <si>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</si>
  <si>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</si>
  <si>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</si>
  <si>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</si>
  <si>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</si>
  <si>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</si>
  <si>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</si>
  <si>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</si>
  <si>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</si>
  <si>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</si>
  <si>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</si>
  <si>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</si>
  <si>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</si>
  <si>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</si>
  <si>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</si>
  <si>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</si>
  <si>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</si>
  <si>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</si>
  <si>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</si>
  <si>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</si>
  <si>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</si>
  <si>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</si>
  <si>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</si>
  <si>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</si>
  <si>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</si>
  <si>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</si>
  <si>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</si>
  <si>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</si>
  <si>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</si>
  <si>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</si>
  <si>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</si>
  <si>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</si>
  <si>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</si>
  <si>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</si>
  <si>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</si>
  <si>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</si>
  <si>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</si>
  <si>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</si>
  <si>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</si>
  <si>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</si>
  <si>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</si>
  <si>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</si>
  <si>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</si>
  <si>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</si>
  <si>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</si>
  <si>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</si>
  <si>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</si>
  <si>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</si>
  <si>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</si>
  <si>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</si>
  <si>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</si>
  <si>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</si>
  <si>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</si>
  <si>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</si>
  <si>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</si>
  <si>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</si>
  <si>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</si>
  <si>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</si>
  <si>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</si>
  <si>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</si>
  <si>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</si>
  <si>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</si>
  <si>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</si>
  <si>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</si>
  <si>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</si>
  <si>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</si>
  <si>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</si>
  <si>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</si>
  <si>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</si>
  <si>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</si>
  <si>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</si>
  <si>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</si>
  <si>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</si>
  <si>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</si>
  <si>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</si>
  <si>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</si>
  <si>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</si>
  <si>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</si>
  <si>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</si>
  <si>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</si>
  <si>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</si>
  <si>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</si>
  <si>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</si>
  <si>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</si>
  <si>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</si>
  <si>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</si>
  <si>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</si>
  <si>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</si>
  <si>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</si>
  <si>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</si>
  <si>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</si>
  <si>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</si>
  <si>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</si>
  <si>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</si>
  <si>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</si>
  <si>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</si>
  <si>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</si>
  <si>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</si>
  <si>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</si>
  <si>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</si>
  <si>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</si>
  <si>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</si>
  <si>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</si>
  <si>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</si>
  <si>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</si>
  <si>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</si>
  <si>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</si>
  <si>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</si>
  <si>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</si>
  <si>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</si>
  <si>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</si>
  <si>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</si>
  <si>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</si>
  <si>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</si>
  <si>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</si>
  <si>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</si>
  <si>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</si>
  <si>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</si>
  <si>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</si>
  <si>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</si>
  <si>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</si>
  <si>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</si>
  <si>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</si>
  <si>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</si>
  <si>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</si>
  <si>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</si>
  <si>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</si>
  <si>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</si>
  <si>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</si>
  <si>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</si>
  <si>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</si>
  <si>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</si>
  <si>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</si>
  <si>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</si>
  <si>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</si>
  <si>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</si>
  <si>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</si>
  <si>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</si>
  <si>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</si>
  <si>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</si>
  <si>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</si>
  <si>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</si>
  <si>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</si>
  <si>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</si>
  <si>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</si>
  <si>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</si>
  <si>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</si>
  <si>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</si>
  <si>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</si>
  <si>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</si>
  <si>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</si>
  <si>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</si>
  <si>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</si>
  <si>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</si>
  <si>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</si>
  <si>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</si>
  <si>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</si>
  <si>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</si>
  <si>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</si>
  <si>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</si>
  <si>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</si>
  <si>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</si>
  <si>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</si>
  <si>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</si>
  <si>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</si>
  <si>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</si>
  <si>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</si>
  <si>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</si>
  <si>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</si>
  <si>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</si>
  <si>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</si>
  <si>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</si>
  <si>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</si>
  <si>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</si>
  <si>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</si>
  <si>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</si>
  <si>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</si>
  <si>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</si>
  <si>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</si>
  <si>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</si>
  <si>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</si>
  <si>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</si>
  <si>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</si>
  <si>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</si>
  <si>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</si>
  <si>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</si>
  <si>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</si>
  <si>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</si>
  <si>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</si>
  <si>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</si>
  <si>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</si>
  <si>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</si>
  <si>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</si>
  <si>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</si>
  <si>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</si>
  <si>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</si>
  <si>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</si>
  <si>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</si>
  <si>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</si>
  <si>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</si>
  <si>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</si>
  <si>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</si>
  <si>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</si>
  <si>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</si>
  <si>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</si>
  <si>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</si>
  <si>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</si>
  <si>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</si>
  <si>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</si>
  <si>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</si>
  <si>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</si>
  <si>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</si>
  <si>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</si>
  <si>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</si>
  <si>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</si>
  <si>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</si>
  <si>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</si>
  <si>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</si>
  <si>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</si>
  <si>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</si>
  <si>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</si>
  <si>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</si>
  <si>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</si>
  <si>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</si>
  <si>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</si>
  <si>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</si>
  <si>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</si>
  <si>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</si>
  <si>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</si>
  <si>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</si>
  <si>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</si>
  <si>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</si>
  <si>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</si>
  <si>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</si>
  <si>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</si>
  <si>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</si>
  <si>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</si>
  <si>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</si>
  <si>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</si>
  <si>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</si>
  <si>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</si>
  <si>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</si>
  <si>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</si>
  <si>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</si>
  <si>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</si>
  <si>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</si>
  <si>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</si>
  <si>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</si>
  <si>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</si>
  <si>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</si>
  <si>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</si>
  <si>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</si>
  <si>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</si>
  <si>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</si>
  <si>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</si>
  <si>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</si>
  <si>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</si>
  <si>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</si>
  <si>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</si>
  <si>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</si>
  <si>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</si>
  <si>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</si>
  <si>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</si>
  <si>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</si>
  <si>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</si>
  <si>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</si>
  <si>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</si>
  <si>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</si>
  <si>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</si>
  <si>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</si>
  <si>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</si>
  <si>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</si>
  <si>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</si>
  <si>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</si>
  <si>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</si>
  <si>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</si>
  <si>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</si>
  <si>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</si>
  <si>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</si>
  <si>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</si>
  <si>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</si>
  <si>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</si>
  <si>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</si>
  <si>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</si>
  <si>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</si>
  <si>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</si>
  <si>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</si>
  <si>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</si>
  <si>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</si>
  <si>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</si>
  <si>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</si>
  <si>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</si>
  <si>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</si>
  <si>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</si>
  <si>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</si>
  <si>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</si>
  <si>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</si>
  <si>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</si>
  <si>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</si>
  <si>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</si>
  <si>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</si>
  <si>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</si>
  <si>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</si>
  <si>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</si>
  <si>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</si>
  <si>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</si>
  <si>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</si>
  <si>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</si>
  <si>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</si>
  <si>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</si>
  <si>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</si>
  <si>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</si>
  <si>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</si>
  <si>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</si>
  <si>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</si>
  <si>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</si>
  <si>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</si>
  <si>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</si>
  <si>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</si>
  <si>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</si>
  <si>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</si>
  <si>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</si>
  <si>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</si>
  <si>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</si>
  <si>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</si>
  <si>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</si>
  <si>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</si>
  <si>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</si>
  <si>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</si>
  <si>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</si>
  <si>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</si>
  <si>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</si>
  <si>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</si>
  <si>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</si>
  <si>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</si>
  <si>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</si>
  <si>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</si>
  <si>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</si>
  <si>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</si>
  <si>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</si>
  <si>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</si>
  <si>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</si>
  <si>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</si>
  <si>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</si>
  <si>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</si>
  <si>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</si>
  <si>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</si>
  <si>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</si>
  <si>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</si>
  <si>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</si>
  <si>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</si>
  <si>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</si>
  <si>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</si>
  <si>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</si>
  <si>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</si>
  <si>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</si>
  <si>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</si>
  <si>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</si>
  <si>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</si>
  <si>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</si>
  <si>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</si>
  <si>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</si>
  <si>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</si>
  <si>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</si>
  <si>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</si>
  <si>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</si>
  <si>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</si>
  <si>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</si>
  <si>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</si>
  <si>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</si>
  <si>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</si>
  <si>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</si>
  <si>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</si>
  <si>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</si>
  <si>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</si>
  <si>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</si>
  <si>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</si>
  <si>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</si>
  <si>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</si>
  <si>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</si>
  <si>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</si>
  <si>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</si>
  <si>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</si>
  <si>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</si>
  <si>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</si>
  <si>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</si>
  <si>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</si>
  <si>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</si>
  <si>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</si>
  <si>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</si>
  <si>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</si>
  <si>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</si>
  <si>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</si>
  <si>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</si>
  <si>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</si>
  <si>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</si>
  <si>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</si>
  <si>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</si>
  <si>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</si>
  <si>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</si>
  <si>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</si>
  <si>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</si>
  <si>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</si>
  <si>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</si>
  <si>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</si>
  <si>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</si>
  <si>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</si>
  <si>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</si>
  <si>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</si>
  <si>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</si>
  <si>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</si>
  <si>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</si>
  <si>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</si>
  <si>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</si>
  <si>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</si>
  <si>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</si>
  <si>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</si>
  <si>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</si>
  <si>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</si>
  <si>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</si>
  <si>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</si>
  <si>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</si>
  <si>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</si>
  <si>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</si>
  <si>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</si>
  <si>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</si>
  <si>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</si>
  <si>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</si>
  <si>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</si>
  <si>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</si>
  <si>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</si>
  <si>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</si>
  <si>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</si>
  <si>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</si>
  <si>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</si>
  <si>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</si>
  <si>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</si>
  <si>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</si>
  <si>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</si>
  <si>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</si>
  <si>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</si>
  <si>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</si>
  <si>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</si>
  <si>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</si>
  <si>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</si>
  <si>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</si>
  <si>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</si>
  <si>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</si>
  <si>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</si>
  <si>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</si>
  <si>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</si>
  <si>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</si>
  <si>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</si>
  <si>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</si>
  <si>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</si>
  <si>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</si>
  <si>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</si>
  <si>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</si>
  <si>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</si>
  <si>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</si>
  <si>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</si>
  <si>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</si>
  <si>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</si>
  <si>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</si>
  <si>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</si>
  <si>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</si>
  <si>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</si>
  <si>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</si>
  <si>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</si>
  <si>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</si>
  <si>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</si>
  <si>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</si>
  <si>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</si>
  <si>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</si>
  <si>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</si>
  <si>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</si>
  <si>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</si>
  <si>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</si>
  <si>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</si>
  <si>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</si>
  <si>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</si>
  <si>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</si>
  <si>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</si>
  <si>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</si>
  <si>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</si>
  <si>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</si>
  <si>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</si>
  <si>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</si>
  <si>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</si>
  <si>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</si>
  <si>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</si>
  <si>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</si>
  <si>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</si>
  <si>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</si>
  <si>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</si>
  <si>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</si>
  <si>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</si>
  <si>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</si>
  <si>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</si>
  <si>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</si>
  <si>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</si>
  <si>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</si>
  <si>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</si>
  <si>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</si>
  <si>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</si>
  <si>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</si>
  <si>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</si>
  <si>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</si>
  <si>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</si>
  <si>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</si>
  <si>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</si>
  <si>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</si>
  <si>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</si>
  <si>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</si>
  <si>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</si>
  <si>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</si>
  <si>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</si>
  <si>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</si>
  <si>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</si>
  <si>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</si>
  <si>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</si>
  <si>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</si>
  <si>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</si>
  <si>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</si>
  <si>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</si>
  <si>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</si>
  <si>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</si>
  <si>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</si>
  <si>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</si>
  <si>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</si>
  <si>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</si>
  <si>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</si>
  <si>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</si>
  <si>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</si>
  <si>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</si>
  <si>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</si>
  <si>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</si>
  <si>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</si>
  <si>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</si>
  <si>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</si>
  <si>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</si>
  <si>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</si>
  <si>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</si>
  <si>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</si>
  <si>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</si>
  <si>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</si>
  <si>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</si>
  <si>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</si>
  <si>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</si>
  <si>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</si>
  <si>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</si>
  <si>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</si>
  <si>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</si>
  <si>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</si>
  <si>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</si>
  <si>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</si>
  <si>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</si>
  <si>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</si>
  <si>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</si>
  <si>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</si>
  <si>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</si>
  <si>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</si>
  <si>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</si>
  <si>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</si>
  <si>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</si>
  <si>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</si>
  <si>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</si>
  <si>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</si>
  <si>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</si>
  <si>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</si>
  <si>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</si>
  <si>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</si>
  <si>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</si>
  <si>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</si>
  <si>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</si>
  <si>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</si>
  <si>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</si>
  <si>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</si>
  <si>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</si>
  <si>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</si>
  <si>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</si>
  <si>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</si>
  <si>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</si>
  <si>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</si>
  <si>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</si>
  <si>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</si>
  <si>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</si>
  <si>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</si>
  <si>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</si>
  <si>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</si>
  <si>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</si>
  <si>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</si>
  <si>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</si>
  <si>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</si>
  <si>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</si>
  <si>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</si>
  <si>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</si>
  <si>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</si>
  <si>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</si>
  <si>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</si>
  <si>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</si>
  <si>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</si>
  <si>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</si>
  <si>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</si>
  <si>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</si>
  <si>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</si>
  <si>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</si>
  <si>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</si>
  <si>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</si>
  <si>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</si>
  <si>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</si>
  <si>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</si>
  <si>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</si>
  <si>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</si>
  <si>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</si>
  <si>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</si>
  <si>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</si>
  <si>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</si>
  <si>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</si>
  <si>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</si>
  <si>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</si>
  <si>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</si>
  <si>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</si>
  <si>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</si>
  <si>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</si>
  <si>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</si>
  <si>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</si>
  <si>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</si>
  <si>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</si>
  <si>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</si>
  <si>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</si>
  <si>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</si>
  <si>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</si>
  <si>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</si>
  <si>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</si>
  <si>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</si>
  <si>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</si>
  <si>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</si>
  <si>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</si>
  <si>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</si>
  <si>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</si>
  <si>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</si>
  <si>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</si>
  <si>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</si>
  <si>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</si>
  <si>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</si>
  <si>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</si>
  <si>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</si>
  <si>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</si>
  <si>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</si>
  <si>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</si>
  <si>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</si>
  <si>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</si>
  <si>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</si>
  <si>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</si>
  <si>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</si>
  <si>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</si>
  <si>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</si>
  <si>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</si>
  <si>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</si>
  <si>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</si>
  <si>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</si>
  <si>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</si>
  <si>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</si>
  <si>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</si>
  <si>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</si>
  <si>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</si>
  <si>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</si>
  <si>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</si>
  <si>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</si>
  <si>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</si>
  <si>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</si>
  <si>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</si>
  <si>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</si>
  <si>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</si>
  <si>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</si>
  <si>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</si>
  <si>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</si>
  <si>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</si>
  <si>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</si>
  <si>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</si>
  <si>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</si>
  <si>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</si>
  <si>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</si>
  <si>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</si>
  <si>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</si>
  <si>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</si>
  <si>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</si>
  <si>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</si>
  <si>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</si>
  <si>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</si>
  <si>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</si>
  <si>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</si>
  <si>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</si>
  <si>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</si>
  <si>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</si>
  <si>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</si>
  <si>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</si>
  <si>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</si>
  <si>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</si>
  <si>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</si>
  <si>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</si>
  <si>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</si>
  <si>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</si>
  <si>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</si>
  <si>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</si>
  <si>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</si>
  <si>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</si>
  <si>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</si>
  <si>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</si>
  <si>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</si>
  <si>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</si>
  <si>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</si>
  <si>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</si>
  <si>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</si>
  <si>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</si>
  <si>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</si>
  <si>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</si>
  <si>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</si>
  <si>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</si>
  <si>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</si>
  <si>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</si>
  <si>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</si>
  <si>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</si>
  <si>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</si>
  <si>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</si>
  <si>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</si>
  <si>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</si>
  <si>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</si>
  <si>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</si>
  <si>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</si>
  <si>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</si>
  <si>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</si>
  <si>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</si>
  <si>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</si>
  <si>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</si>
  <si>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</si>
  <si>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</si>
  <si>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</si>
  <si>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</si>
  <si>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</si>
  <si>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</si>
  <si>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</si>
  <si>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</si>
  <si>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</si>
  <si>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</si>
  <si>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</si>
  <si>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</si>
  <si>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</si>
  <si>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</si>
  <si>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</si>
  <si>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</si>
  <si>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</si>
  <si>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</si>
  <si>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</si>
  <si>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</si>
  <si>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</si>
  <si>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</si>
  <si>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</si>
  <si>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</si>
  <si>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</si>
  <si>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</si>
  <si>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</si>
  <si>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</si>
  <si>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</si>
  <si>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</si>
  <si>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</si>
  <si>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</si>
  <si>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</si>
  <si>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</si>
  <si>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</si>
  <si>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</si>
  <si>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</si>
  <si>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</si>
  <si>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</si>
  <si>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</si>
  <si>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</si>
  <si>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</si>
  <si>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</si>
  <si>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</si>
  <si>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</si>
  <si>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</si>
  <si>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</si>
  <si>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</si>
  <si>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</si>
  <si>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</si>
  <si>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</si>
  <si>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</si>
  <si>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</si>
  <si>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</si>
  <si>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</si>
  <si>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</si>
  <si>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</si>
  <si>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</si>
  <si>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</si>
  <si>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</si>
  <si>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</si>
  <si>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</si>
  <si>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</si>
  <si>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</si>
  <si>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</si>
  <si>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</si>
  <si>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</si>
  <si>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</si>
  <si>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</si>
  <si>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</si>
  <si>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</si>
  <si>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</si>
  <si>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</si>
  <si>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</si>
  <si>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</si>
  <si>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</si>
  <si>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</si>
  <si>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</si>
  <si>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</si>
  <si>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</si>
  <si>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</si>
  <si>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</si>
  <si>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</si>
  <si>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</si>
  <si>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</si>
  <si>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</si>
  <si>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</si>
  <si>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</si>
  <si>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</si>
  <si>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</si>
  <si>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</si>
  <si>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</si>
  <si>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</si>
  <si>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</si>
  <si>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</si>
  <si>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</si>
  <si>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</si>
  <si>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</si>
  <si>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</si>
  <si>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</si>
  <si>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</si>
  <si>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</si>
  <si>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</si>
  <si>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</si>
  <si>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</si>
  <si>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</si>
  <si>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</si>
  <si>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</si>
  <si>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</si>
  <si>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</si>
  <si>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</si>
  <si>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</si>
  <si>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</si>
  <si>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</si>
  <si>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</si>
  <si>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</si>
  <si>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</si>
  <si>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</si>
  <si>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</si>
  <si>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</si>
  <si>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</si>
  <si>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</si>
  <si>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</si>
  <si>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</si>
  <si>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</si>
  <si>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</si>
  <si>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</si>
  <si>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</si>
  <si>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</si>
  <si>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</si>
  <si>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</si>
  <si>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</si>
  <si>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</si>
  <si>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</si>
  <si>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</si>
  <si>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</si>
  <si>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</si>
  <si>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</si>
  <si>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</si>
  <si>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</si>
  <si>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</si>
  <si>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</si>
  <si>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</si>
  <si>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</si>
  <si>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</si>
  <si>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</si>
  <si>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</si>
  <si>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</si>
  <si>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</si>
  <si>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</si>
  <si>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</si>
  <si>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</si>
  <si>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</si>
  <si>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</si>
  <si>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</si>
  <si>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</si>
  <si>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</si>
  <si>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</si>
  <si>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</si>
  <si>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</si>
  <si>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</si>
  <si>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</si>
  <si>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</si>
  <si>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</si>
  <si>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</si>
  <si>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</si>
  <si>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</si>
  <si>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</si>
  <si>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</si>
  <si>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</si>
  <si>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</si>
  <si>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</si>
  <si>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</si>
  <si>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</si>
  <si>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</si>
  <si>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</si>
  <si>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</si>
  <si>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</si>
  <si>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</si>
  <si>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</si>
  <si>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</si>
  <si>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</si>
  <si>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</si>
  <si>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</si>
  <si>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</si>
  <si>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</si>
  <si>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</si>
  <si>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</si>
  <si>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</si>
  <si>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</si>
  <si>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</si>
  <si>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</si>
  <si>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</si>
  <si>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</si>
  <si>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</si>
  <si>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</si>
  <si>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</si>
  <si>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</si>
  <si>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</si>
  <si>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</si>
  <si>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</si>
  <si>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</si>
  <si>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</si>
  <si>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</si>
  <si>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</si>
  <si>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</si>
  <si>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</si>
  <si>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</si>
  <si>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</si>
  <si>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</si>
  <si>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</si>
  <si>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</si>
  <si>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</si>
  <si>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</si>
  <si>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</si>
  <si>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</si>
  <si>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</si>
  <si>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</si>
  <si>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</si>
  <si>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</si>
  <si>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</si>
  <si>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</si>
  <si>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</si>
  <si>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</si>
  <si>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</si>
  <si>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</si>
  <si>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</si>
  <si>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</si>
  <si>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</si>
  <si>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</si>
  <si>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</si>
  <si>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</si>
  <si>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</si>
  <si>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</si>
  <si>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</si>
  <si>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</si>
  <si>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</si>
  <si>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</si>
  <si>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</si>
  <si>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</si>
  <si>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</si>
  <si>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</si>
  <si>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</si>
  <si>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</si>
  <si>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</si>
  <si>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</si>
  <si>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</si>
  <si>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</si>
  <si>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</si>
  <si>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</si>
  <si>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</si>
  <si>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</si>
  <si>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</si>
  <si>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</si>
  <si>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</si>
  <si>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</si>
  <si>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</si>
  <si>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</si>
  <si>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</si>
  <si>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</si>
  <si>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</si>
  <si>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</si>
  <si>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</si>
  <si>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</si>
  <si>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</si>
  <si>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</si>
  <si>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</si>
  <si>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</si>
  <si>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</si>
  <si>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</si>
  <si>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</si>
  <si>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</si>
  <si>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</si>
  <si>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</si>
  <si>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</si>
  <si>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</si>
  <si>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</si>
  <si>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</si>
  <si>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</si>
  <si>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</si>
  <si>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</si>
  <si>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</si>
  <si>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</si>
  <si>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</si>
  <si>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</si>
  <si>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</si>
  <si>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</si>
  <si>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</si>
  <si>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</si>
  <si>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</si>
  <si>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</si>
  <si>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</si>
  <si>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</si>
  <si>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</si>
  <si>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</si>
  <si>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</si>
  <si>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</si>
  <si>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</si>
  <si>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</si>
  <si>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</si>
  <si>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</si>
  <si>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</si>
  <si>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</si>
  <si>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</si>
  <si>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</si>
  <si>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</si>
  <si>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</si>
  <si>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</si>
  <si>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</si>
  <si>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</si>
  <si>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</si>
  <si>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</si>
  <si>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</si>
  <si>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</si>
  <si>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</si>
  <si>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</si>
  <si>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</si>
  <si>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</si>
  <si>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</si>
  <si>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</si>
  <si>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</si>
  <si>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</si>
  <si>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</si>
  <si>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</si>
  <si>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</si>
  <si>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</si>
  <si>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</si>
  <si>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</si>
  <si>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</si>
  <si>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</si>
  <si>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</si>
  <si>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</si>
  <si>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</si>
  <si>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</si>
  <si>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</si>
  <si>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</si>
  <si>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</si>
  <si>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</si>
  <si>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</si>
  <si>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</si>
  <si>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</si>
  <si>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</si>
  <si>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</si>
  <si>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</si>
  <si>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</si>
  <si>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</si>
  <si>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</si>
  <si>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</si>
  <si>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</si>
  <si>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</si>
  <si>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</si>
  <si>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</si>
  <si>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</si>
  <si>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</si>
  <si>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</si>
  <si>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</si>
  <si>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</si>
  <si>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</si>
  <si>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</si>
  <si>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</si>
  <si>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</si>
  <si>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</si>
  <si>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</si>
  <si>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</si>
  <si>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</si>
  <si>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</si>
  <si>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</si>
  <si>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</si>
  <si>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</si>
  <si>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</si>
  <si>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</si>
  <si>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</si>
  <si>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</si>
  <si>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</si>
  <si>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</si>
  <si>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</si>
  <si>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</si>
  <si>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</si>
  <si>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</si>
  <si>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</si>
  <si>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</si>
  <si>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</si>
  <si>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</si>
  <si>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</si>
  <si>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</si>
  <si>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</si>
  <si>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</si>
  <si>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</si>
  <si>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</si>
  <si>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</si>
  <si>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</si>
  <si>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</si>
  <si>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</si>
  <si>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</si>
  <si>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</si>
  <si>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</si>
  <si>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</si>
  <si>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</si>
  <si>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</si>
  <si>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</si>
  <si>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</si>
  <si>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</si>
  <si>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</si>
  <si>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</si>
  <si>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</si>
  <si>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</si>
  <si>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</si>
  <si>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</si>
  <si>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</si>
  <si>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</si>
  <si>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</si>
  <si>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</si>
  <si>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</si>
  <si>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</si>
  <si>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</si>
  <si>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</si>
  <si>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</si>
  <si>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</si>
  <si>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</si>
  <si>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</si>
  <si>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</si>
  <si>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</si>
  <si>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</si>
  <si>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</si>
  <si>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</si>
  <si>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</si>
  <si>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</si>
  <si>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</si>
  <si>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</si>
  <si>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</si>
  <si>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</si>
  <si>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</si>
  <si>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</si>
  <si>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</si>
  <si>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</si>
  <si>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</si>
  <si>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</si>
  <si>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</si>
  <si>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</si>
  <si>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</si>
  <si>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</si>
  <si>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</si>
  <si>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</si>
  <si>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</si>
  <si>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</si>
  <si>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</si>
  <si>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</si>
  <si>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</si>
  <si>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</si>
  <si>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</si>
  <si>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</si>
  <si>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</si>
  <si>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</si>
  <si>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</si>
  <si>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</si>
  <si>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</si>
  <si>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</si>
  <si>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</si>
  <si>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</si>
  <si>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</si>
  <si>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</si>
  <si>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</si>
  <si>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</si>
  <si>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</si>
  <si>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</si>
  <si>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</si>
  <si>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</si>
  <si>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</si>
  <si>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</si>
  <si>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</si>
  <si>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</si>
  <si>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</si>
  <si>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</si>
  <si>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</si>
  <si>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</si>
  <si>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</si>
  <si>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</si>
  <si>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</si>
  <si>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</si>
  <si>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</si>
  <si>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</si>
  <si>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</si>
  <si>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</si>
  <si>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</si>
  <si>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</si>
  <si>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</si>
  <si>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</si>
  <si>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</si>
  <si>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</si>
  <si>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</si>
  <si>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</si>
  <si>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</si>
  <si>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</si>
  <si>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</si>
  <si>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</si>
  <si>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</si>
  <si>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</si>
  <si>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</si>
  <si>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</si>
  <si>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</si>
  <si>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</si>
  <si>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</si>
  <si>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</si>
  <si>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</si>
  <si>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</si>
  <si>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</si>
  <si>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</si>
  <si>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</si>
  <si>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</si>
  <si>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</si>
  <si>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</si>
  <si>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</si>
  <si>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</si>
  <si>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</si>
  <si>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</si>
  <si>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</si>
  <si>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</si>
  <si>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</si>
  <si>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</si>
  <si>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</si>
  <si>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</si>
  <si>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</si>
  <si>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</si>
  <si>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</si>
  <si>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</si>
  <si>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</si>
  <si>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</si>
  <si>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</si>
  <si>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</si>
  <si>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</si>
  <si>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</si>
  <si>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</si>
  <si>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</si>
  <si>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</si>
  <si>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</si>
  <si>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</si>
  <si>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</si>
  <si>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</si>
  <si>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</si>
  <si>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</si>
  <si>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</si>
  <si>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</si>
  <si>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</si>
  <si>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</si>
  <si>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</si>
  <si>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</si>
  <si>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</si>
  <si>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</si>
  <si>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</si>
  <si>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</si>
  <si>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</si>
  <si>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</si>
  <si>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</si>
  <si>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</si>
  <si>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</si>
  <si>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</si>
  <si>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</si>
  <si>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</si>
  <si>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</si>
  <si>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</si>
  <si>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</si>
  <si>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</si>
  <si>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</si>
  <si>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</si>
  <si>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</si>
  <si>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</si>
  <si>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</si>
  <si>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</si>
  <si>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</si>
  <si>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</si>
  <si>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</si>
  <si>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</si>
  <si>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</si>
  <si>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</si>
  <si>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</si>
  <si>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</si>
  <si>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</si>
  <si>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</si>
  <si>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</si>
  <si>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</si>
  <si>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</si>
  <si>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</si>
  <si>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</si>
  <si>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</si>
  <si>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</si>
  <si>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</si>
  <si>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</si>
  <si>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</si>
  <si>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</si>
  <si>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</si>
  <si>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</si>
  <si>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</si>
  <si>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</si>
  <si>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</si>
  <si>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</si>
  <si>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</si>
  <si>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</si>
  <si>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</si>
  <si>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</si>
  <si>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</si>
  <si>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</si>
  <si>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</si>
  <si>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</si>
  <si>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</si>
  <si>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</si>
  <si>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</si>
  <si>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</si>
  <si>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</si>
  <si>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</si>
  <si>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</si>
  <si>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</si>
  <si>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</si>
  <si>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</si>
  <si>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</si>
  <si>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</si>
  <si>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</si>
  <si>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</si>
  <si>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</si>
  <si>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</si>
  <si>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</si>
  <si>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</si>
  <si>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</si>
  <si>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</si>
  <si>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</si>
  <si>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</si>
  <si>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</si>
  <si>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</si>
  <si>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</si>
  <si>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</si>
  <si>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</si>
  <si>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</si>
  <si>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</si>
  <si>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</si>
  <si>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</si>
  <si>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</si>
  <si>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</si>
  <si>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</si>
  <si>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</si>
  <si>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</si>
  <si>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</si>
  <si>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</si>
  <si>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</si>
  <si>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</si>
  <si>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</si>
  <si>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</si>
  <si>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</si>
  <si>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</si>
  <si>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</si>
  <si>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</si>
  <si>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</si>
  <si>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</si>
  <si>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</si>
  <si>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</si>
  <si>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</si>
  <si>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</si>
  <si>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</si>
  <si>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</si>
  <si>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</si>
  <si>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</si>
  <si>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</si>
  <si>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</si>
  <si>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</si>
  <si>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</si>
  <si>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</si>
  <si>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</si>
  <si>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</si>
  <si>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</si>
  <si>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</si>
  <si>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</si>
  <si>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</si>
  <si>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</si>
  <si>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</si>
  <si>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</si>
  <si>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</si>
  <si>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</si>
  <si>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</si>
  <si>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</si>
  <si>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</si>
  <si>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</si>
  <si>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</si>
  <si>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</si>
  <si>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</si>
  <si>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</si>
  <si>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</si>
  <si>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</si>
  <si>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</si>
  <si>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</si>
  <si>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</si>
  <si>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</si>
  <si>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</si>
  <si>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</si>
  <si>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</si>
  <si>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</si>
  <si>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</si>
  <si>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</si>
  <si>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</si>
  <si>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</si>
  <si>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</si>
  <si>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</si>
  <si>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</si>
  <si>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</si>
  <si>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</si>
  <si>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</si>
  <si>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</si>
  <si>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</si>
  <si>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</si>
  <si>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</si>
  <si>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</si>
  <si>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</si>
  <si>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</si>
  <si>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</si>
  <si>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</si>
  <si>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</si>
  <si>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</si>
  <si>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</si>
  <si>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</si>
  <si>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</si>
  <si>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</si>
  <si>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</si>
  <si>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</si>
  <si>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</si>
  <si>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</si>
  <si>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</si>
  <si>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</si>
  <si>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</si>
  <si>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</si>
  <si>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</si>
  <si>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</si>
  <si>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</si>
  <si>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</si>
  <si>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</si>
  <si>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</si>
  <si>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</si>
  <si>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</si>
  <si>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</si>
  <si>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</si>
  <si>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</si>
  <si>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</si>
  <si>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</si>
  <si>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</si>
  <si>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</si>
  <si>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</si>
  <si>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</si>
  <si>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</si>
  <si>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</si>
  <si>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</si>
  <si>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</si>
  <si>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</si>
  <si>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</si>
  <si>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</si>
  <si>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</si>
  <si>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</si>
  <si>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</si>
  <si>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</si>
  <si>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</si>
  <si>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</si>
  <si>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</si>
  <si>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</si>
  <si>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</si>
  <si>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</si>
  <si>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</si>
  <si>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</si>
  <si>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</si>
  <si>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</si>
  <si>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</si>
  <si>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</si>
  <si>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</si>
  <si>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</si>
  <si>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</si>
  <si>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</si>
  <si>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</si>
  <si>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</si>
  <si>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</si>
  <si>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</si>
  <si>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</si>
  <si>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</si>
  <si>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</si>
  <si>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</si>
  <si>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</si>
  <si>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</si>
  <si>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</si>
  <si>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</si>
  <si>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</si>
  <si>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</si>
  <si>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</si>
  <si>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</si>
  <si>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</si>
  <si>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</si>
  <si>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</si>
  <si>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</si>
  <si>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</si>
  <si>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</si>
  <si>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</si>
  <si>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</si>
  <si>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</si>
  <si>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</si>
  <si>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</si>
  <si>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</si>
  <si>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</si>
  <si>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</si>
  <si>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</si>
  <si>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</si>
  <si>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</si>
  <si>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</si>
  <si>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</si>
  <si>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</si>
  <si>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</si>
  <si>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</si>
  <si>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</si>
  <si>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</si>
  <si>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</si>
  <si>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</si>
  <si>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</si>
  <si>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</si>
  <si>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</si>
  <si>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</si>
  <si>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</si>
  <si>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</si>
  <si>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</si>
  <si>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</si>
  <si>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</si>
  <si>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</si>
  <si>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</si>
  <si>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</si>
  <si>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</si>
  <si>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</si>
  <si>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</si>
  <si>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</si>
  <si>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</si>
  <si>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</si>
  <si>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</si>
  <si>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</si>
  <si>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</si>
  <si>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</si>
  <si>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</si>
  <si>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</si>
  <si>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</si>
  <si>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</si>
  <si>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</si>
  <si>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</si>
  <si>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</si>
  <si>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</si>
  <si>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</si>
  <si>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</si>
  <si>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</si>
  <si>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</si>
  <si>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</si>
  <si>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</si>
  <si>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</si>
  <si>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</si>
  <si>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</si>
  <si>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</si>
  <si>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</si>
  <si>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</si>
  <si>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</si>
  <si>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</si>
  <si>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</si>
  <si>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</si>
  <si>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</si>
  <si>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</si>
  <si>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</si>
  <si>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</si>
  <si>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</si>
  <si>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</si>
  <si>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</si>
  <si>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</si>
  <si>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</si>
  <si>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</si>
  <si>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</si>
  <si>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</si>
  <si>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</si>
  <si>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</si>
  <si>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</si>
  <si>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</si>
  <si>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</si>
  <si>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</si>
  <si>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</si>
  <si>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</si>
  <si>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</si>
  <si>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</si>
  <si>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</si>
  <si>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</si>
  <si>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</si>
  <si>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</si>
  <si>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</si>
  <si>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</si>
  <si>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</si>
  <si>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</si>
  <si>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</si>
  <si>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</si>
  <si>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</si>
  <si>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</si>
  <si>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</si>
  <si>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</si>
  <si>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</si>
  <si>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</si>
  <si>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</si>
  <si>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</si>
  <si>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</si>
  <si>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</si>
  <si>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</si>
  <si>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</si>
  <si>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</si>
  <si>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</si>
  <si>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</si>
  <si>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</si>
  <si>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</si>
  <si>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</si>
  <si>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</si>
  <si>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</si>
  <si>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</si>
  <si>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</si>
  <si>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</si>
  <si>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</si>
  <si>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</si>
  <si>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</si>
  <si>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</si>
  <si>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</si>
  <si>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</si>
  <si>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</si>
  <si>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</si>
  <si>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</si>
  <si>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</si>
  <si>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</si>
  <si>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</si>
  <si>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</si>
  <si>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</si>
  <si>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</si>
  <si>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</si>
  <si>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</si>
  <si>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</si>
  <si>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</si>
  <si>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</si>
  <si>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</si>
  <si>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</si>
  <si>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</si>
  <si>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</si>
  <si>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</si>
  <si>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</si>
  <si>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</si>
  <si>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</si>
  <si>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</si>
  <si>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</si>
  <si>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</si>
  <si>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</si>
  <si>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</si>
  <si>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</si>
  <si>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</si>
  <si>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</si>
  <si>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</si>
  <si>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</si>
  <si>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</si>
  <si>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</si>
  <si>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</si>
  <si>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</si>
  <si>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</si>
  <si>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</si>
  <si>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</si>
  <si>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</si>
  <si>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</si>
  <si>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</si>
  <si>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</si>
  <si>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</si>
  <si>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</si>
  <si>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</si>
  <si>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</si>
  <si>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</si>
  <si>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</si>
  <si>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</si>
  <si>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</si>
  <si>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</si>
  <si>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</si>
  <si>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</si>
  <si>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</si>
  <si>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</si>
  <si>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</si>
  <si>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</si>
  <si>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</si>
  <si>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</si>
  <si>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</si>
  <si>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</si>
  <si>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</si>
  <si>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</si>
  <si>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</si>
  <si>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</si>
  <si>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</si>
  <si>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</si>
  <si>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</si>
  <si>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</si>
  <si>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</si>
  <si>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</si>
  <si>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</si>
  <si>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</si>
  <si>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</si>
  <si>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</si>
  <si>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</si>
  <si>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</si>
  <si>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</si>
  <si>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</si>
  <si>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</si>
  <si>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</si>
  <si>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</si>
  <si>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</si>
  <si>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</si>
  <si>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</si>
  <si>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</si>
  <si>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</si>
  <si>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</si>
  <si>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</si>
  <si>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</si>
  <si>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</si>
  <si>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</si>
  <si>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</si>
  <si>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</si>
  <si>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</si>
  <si>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</si>
  <si>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</si>
  <si>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</si>
  <si>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</si>
  <si>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</si>
  <si>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</si>
  <si>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</si>
  <si>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</si>
  <si>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</si>
  <si>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</si>
  <si>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</si>
  <si>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</si>
  <si>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</si>
  <si>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</si>
  <si>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</si>
  <si>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</si>
  <si>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</si>
  <si>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</si>
  <si>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</si>
  <si>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</si>
  <si>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</si>
  <si>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</si>
  <si>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</si>
  <si>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</si>
  <si>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</si>
  <si>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</si>
  <si>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</si>
  <si>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</si>
  <si>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</si>
  <si>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</si>
  <si>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</si>
  <si>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</si>
  <si>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</si>
  <si>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</si>
  <si>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</si>
  <si>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</si>
  <si>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</si>
  <si>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</si>
  <si>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</si>
  <si>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</si>
  <si>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</si>
  <si>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</si>
  <si>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</si>
  <si>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</si>
  <si>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</si>
  <si>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</si>
  <si>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</si>
  <si>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</si>
  <si>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</si>
  <si>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</si>
  <si>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</si>
  <si>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</si>
  <si>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</si>
  <si>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</si>
  <si>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</si>
  <si>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</si>
  <si>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</si>
  <si>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</si>
  <si>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</si>
  <si>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</si>
  <si>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</si>
  <si>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</si>
  <si>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</si>
  <si>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</si>
  <si>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</si>
  <si>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</si>
  <si>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</si>
  <si>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</si>
  <si>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</si>
  <si>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</si>
  <si>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</si>
  <si>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</si>
  <si>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</si>
  <si>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</si>
  <si>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</si>
  <si>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</si>
  <si>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</si>
  <si>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</si>
  <si>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</si>
  <si>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</si>
  <si>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</si>
  <si>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</si>
  <si>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</si>
  <si>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</si>
  <si>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</si>
  <si>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</si>
  <si>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</si>
  <si>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</si>
  <si>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</si>
  <si>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</si>
  <si>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</si>
  <si>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</si>
  <si>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</si>
  <si>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</si>
  <si>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</si>
  <si>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</si>
  <si>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</si>
  <si>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</si>
  <si>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</si>
  <si>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</si>
  <si>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</si>
  <si>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</si>
  <si>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</si>
  <si>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</si>
  <si>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</si>
  <si>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</si>
  <si>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</si>
  <si>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</si>
  <si>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</si>
  <si>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</si>
  <si>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</si>
  <si>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</si>
  <si>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</si>
  <si>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</si>
  <si>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</si>
  <si>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</si>
  <si>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</si>
  <si>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</si>
  <si>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</si>
  <si>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</si>
  <si>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</si>
  <si>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</si>
  <si>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</si>
  <si>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</si>
  <si>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</si>
  <si>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</si>
  <si>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</si>
  <si>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</si>
  <si>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</si>
  <si>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</si>
  <si>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</si>
  <si>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</si>
  <si>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</si>
  <si>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</si>
  <si>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</si>
  <si>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</si>
  <si>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</si>
  <si>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</si>
  <si>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</si>
  <si>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</si>
  <si>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</si>
  <si>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</si>
  <si>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</si>
  <si>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</si>
  <si>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</si>
  <si>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</si>
  <si>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</si>
  <si>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</si>
  <si>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</si>
  <si>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</si>
  <si>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</si>
  <si>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</si>
  <si>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</si>
  <si>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</si>
  <si>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</si>
  <si>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</si>
  <si>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</si>
  <si>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</si>
  <si>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</si>
  <si>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</si>
  <si>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</si>
  <si>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</si>
  <si>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</si>
  <si>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</si>
  <si>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</si>
  <si>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</si>
  <si>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</si>
  <si>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</si>
  <si>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</si>
  <si>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</si>
  <si>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</si>
  <si>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</si>
  <si>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</si>
  <si>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</si>
  <si>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</si>
  <si>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</si>
  <si>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</si>
  <si>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</si>
  <si>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</si>
  <si>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</si>
  <si>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</si>
  <si>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</si>
  <si>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</si>
  <si>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</si>
  <si>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</si>
  <si>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</si>
  <si>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</si>
  <si>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</si>
  <si>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</si>
  <si>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</si>
  <si>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</si>
  <si>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</si>
  <si>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</si>
  <si>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</si>
  <si>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</si>
  <si>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</si>
  <si>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</si>
  <si>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</si>
  <si>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</si>
  <si>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</si>
  <si>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</si>
  <si>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</si>
  <si>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</si>
  <si>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</si>
  <si>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</si>
  <si>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</si>
  <si>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</si>
  <si>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</si>
  <si>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</si>
  <si>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</si>
  <si>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</si>
  <si>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</si>
  <si>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</si>
  <si>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</si>
  <si>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</si>
  <si>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</si>
  <si>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</si>
  <si>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</si>
  <si>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</si>
  <si>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</si>
  <si>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</si>
  <si>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</si>
  <si>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</si>
  <si>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</si>
  <si>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</si>
  <si>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</si>
  <si>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</si>
  <si>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</si>
  <si>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</si>
  <si>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</si>
  <si>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</si>
  <si>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</si>
  <si>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</si>
  <si>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</si>
  <si>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</si>
  <si>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</si>
  <si>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</si>
  <si>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</si>
  <si>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</si>
  <si>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</si>
  <si>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</si>
  <si>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</si>
  <si>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</si>
  <si>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</si>
  <si>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</si>
  <si>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</si>
  <si>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</si>
  <si>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</si>
  <si>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</si>
  <si>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</si>
  <si>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</si>
  <si>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</si>
  <si>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</si>
  <si>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</si>
  <si>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</si>
  <si>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</si>
  <si>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</si>
  <si>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</si>
  <si>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</si>
  <si>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</si>
  <si>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</si>
  <si>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</si>
  <si>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</si>
  <si>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</si>
  <si>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</si>
  <si>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</si>
  <si>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</si>
  <si>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</si>
  <si>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</si>
  <si>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</si>
  <si>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</si>
  <si>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</si>
  <si>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</si>
  <si>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</si>
  <si>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</si>
  <si>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</si>
  <si>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</si>
  <si>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</si>
  <si>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</si>
  <si>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</si>
  <si>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</si>
  <si>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</si>
  <si>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</si>
  <si>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</si>
  <si>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</si>
  <si>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</si>
  <si>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</si>
  <si>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</si>
  <si>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</si>
  <si>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</si>
  <si>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</si>
  <si>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</si>
  <si>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</si>
  <si>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</si>
  <si>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</si>
  <si>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</si>
  <si>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</si>
  <si>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</si>
  <si>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</si>
  <si>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</si>
  <si>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</si>
  <si>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</si>
  <si>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</si>
  <si>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</si>
  <si>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</si>
  <si>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</si>
  <si>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</si>
  <si>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</si>
  <si>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</si>
  <si>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</si>
  <si>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</si>
  <si>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</si>
  <si>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</si>
  <si>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</si>
  <si>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</si>
  <si>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</si>
  <si>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</si>
  <si>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</si>
  <si>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</si>
  <si>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</si>
  <si>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</si>
  <si>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</si>
  <si>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</si>
  <si>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</si>
  <si>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</si>
  <si>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</si>
  <si>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</si>
  <si>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</si>
  <si>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</si>
  <si>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</si>
  <si>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</si>
  <si>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</si>
  <si>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</si>
  <si>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</si>
  <si>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</si>
  <si>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</si>
  <si>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</si>
  <si>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</si>
  <si>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</si>
  <si>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</si>
  <si>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</si>
  <si>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</si>
  <si>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</si>
  <si>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</si>
  <si>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</si>
  <si>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</si>
  <si>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</si>
  <si>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</si>
  <si>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</si>
  <si>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</si>
  <si>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</si>
  <si>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</si>
  <si>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</si>
  <si>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</si>
  <si>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</si>
  <si>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</si>
  <si>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</si>
  <si>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</si>
  <si>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</si>
  <si>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</si>
  <si>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</si>
  <si>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</si>
  <si>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</si>
  <si>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</si>
  <si>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</si>
  <si>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</si>
  <si>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</si>
  <si>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</si>
  <si>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</si>
  <si>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</si>
  <si>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</si>
  <si>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</si>
  <si>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</si>
  <si>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</si>
  <si>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</si>
  <si>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</si>
  <si>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</si>
  <si>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</si>
  <si>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</si>
  <si>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</si>
  <si>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</si>
  <si>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</si>
  <si>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</si>
  <si>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</si>
  <si>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</si>
  <si>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</si>
  <si>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</si>
  <si>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</si>
  <si>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</si>
  <si>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</si>
  <si>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</si>
  <si>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</si>
  <si>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</si>
  <si>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</si>
  <si>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</si>
  <si>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</si>
  <si>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</si>
  <si>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</si>
  <si>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</si>
  <si>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</si>
  <si>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</si>
  <si>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</si>
  <si>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</si>
  <si>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</si>
  <si>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</si>
  <si>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</si>
  <si>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</si>
  <si>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</si>
  <si>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</si>
  <si>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</si>
  <si>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</si>
  <si>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</si>
  <si>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</si>
  <si>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</si>
  <si>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</si>
  <si>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</si>
  <si>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</si>
  <si>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</si>
  <si>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</si>
  <si>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</si>
  <si>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</si>
  <si>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</si>
  <si>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</si>
  <si>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</si>
  <si>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</si>
  <si>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</si>
  <si>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</si>
  <si>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</si>
  <si>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</si>
  <si>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</si>
  <si>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</si>
  <si>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</si>
  <si>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</si>
  <si>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</si>
  <si>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</si>
  <si>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</si>
  <si>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</si>
  <si>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</si>
  <si>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</si>
  <si>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</si>
  <si>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</si>
  <si>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</si>
  <si>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</si>
  <si>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</si>
  <si>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</si>
  <si>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</si>
  <si>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</si>
  <si>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</si>
  <si>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</si>
  <si>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</si>
  <si>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</si>
  <si>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</si>
  <si>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</si>
  <si>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</si>
  <si>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</si>
  <si>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</si>
  <si>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</si>
  <si>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</si>
  <si>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</si>
  <si>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</si>
  <si>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</si>
  <si>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</si>
  <si>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</si>
  <si>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</si>
  <si>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</si>
  <si>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</si>
  <si>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</si>
  <si>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</si>
  <si>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</si>
  <si>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</si>
  <si>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</si>
  <si>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</si>
  <si>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</si>
  <si>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</si>
  <si>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</si>
  <si>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</si>
  <si>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</si>
  <si>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</si>
  <si>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</si>
  <si>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</si>
  <si>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</si>
  <si>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</si>
  <si>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</si>
  <si>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</si>
  <si>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</si>
  <si>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</si>
  <si>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</si>
  <si>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</si>
  <si>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</si>
  <si>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</si>
  <si>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</si>
  <si>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</si>
  <si>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</si>
  <si>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</si>
  <si>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</si>
  <si>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</si>
  <si>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</si>
  <si>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</si>
  <si>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</si>
  <si>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</si>
  <si>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</si>
  <si>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</si>
  <si>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</si>
  <si>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</si>
  <si>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</si>
  <si>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</si>
  <si>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</si>
  <si>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</si>
  <si>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</si>
  <si>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</si>
  <si>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</si>
  <si>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</si>
  <si>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</si>
  <si>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</si>
  <si>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</si>
  <si>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</si>
  <si>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</si>
  <si>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</si>
  <si>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</si>
  <si>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</si>
  <si>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</si>
  <si>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</si>
  <si>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</si>
  <si>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</si>
  <si>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</si>
  <si>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</si>
  <si>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</si>
  <si>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</si>
  <si>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</si>
  <si>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</si>
  <si>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</si>
  <si>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</si>
  <si>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</si>
  <si>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</si>
  <si>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</si>
  <si>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</si>
  <si>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</si>
  <si>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</si>
  <si>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</si>
  <si>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</si>
  <si>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</si>
  <si>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</si>
  <si>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</si>
  <si>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</si>
  <si>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</si>
  <si>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</si>
  <si>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</si>
  <si>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</si>
  <si>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</si>
  <si>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</si>
  <si>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</si>
  <si>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</si>
  <si>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</si>
  <si>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</si>
  <si>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</si>
  <si>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</si>
  <si>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</si>
  <si>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</si>
  <si>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</si>
  <si>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</si>
  <si>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</si>
  <si>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</si>
  <si>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</si>
  <si>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</si>
  <si>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</si>
  <si>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</si>
  <si>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</si>
  <si>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</si>
  <si>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</si>
  <si>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</si>
  <si>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</si>
  <si>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</si>
  <si>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</si>
  <si>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</si>
  <si>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</si>
  <si>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</si>
  <si>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</si>
  <si>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</si>
  <si>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</si>
  <si>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</si>
  <si>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</si>
  <si>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</si>
  <si>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</si>
  <si>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</si>
  <si>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</si>
  <si>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</si>
  <si>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</si>
  <si>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</si>
  <si>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</si>
  <si>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</si>
  <si>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</si>
  <si>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</si>
  <si>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</si>
  <si>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</si>
  <si>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</si>
  <si>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</si>
  <si>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</si>
  <si>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</si>
  <si>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</si>
  <si>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</si>
  <si>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</si>
  <si>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</si>
  <si>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</si>
  <si>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</si>
  <si>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</si>
  <si>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</si>
  <si>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</si>
  <si>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</si>
  <si>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</si>
  <si>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</si>
  <si>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</si>
  <si>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</si>
  <si>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</si>
  <si>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</si>
  <si>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</si>
  <si>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</si>
  <si>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</si>
  <si>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</si>
  <si>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</si>
  <si>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</si>
  <si>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</si>
  <si>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</si>
  <si>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</si>
  <si>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</si>
  <si>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</si>
  <si>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</si>
  <si>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</si>
  <si>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</si>
  <si>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</si>
  <si>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</si>
  <si>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</si>
  <si>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</si>
  <si>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</si>
  <si>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</si>
  <si>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</si>
  <si>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</si>
  <si>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</si>
  <si>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</si>
  <si>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</si>
  <si>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</si>
  <si>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</si>
  <si>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</si>
  <si>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</si>
  <si>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</si>
  <si>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</si>
  <si>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</si>
  <si>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</si>
  <si>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</si>
  <si>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</si>
  <si>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</si>
  <si>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</si>
  <si>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</si>
  <si>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</si>
  <si>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</si>
  <si>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</si>
  <si>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</si>
  <si>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</si>
  <si>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</si>
  <si>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</si>
  <si>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</si>
  <si>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</si>
  <si>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</si>
  <si>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</si>
  <si>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</si>
  <si>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</si>
  <si>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</si>
  <si>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</si>
  <si>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</si>
  <si>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</si>
  <si>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</si>
  <si>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</si>
  <si>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</si>
  <si>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</si>
  <si>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</si>
  <si>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</si>
  <si>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</si>
  <si>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</si>
  <si>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</si>
  <si>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</si>
  <si>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</si>
  <si>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</si>
  <si>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</si>
  <si>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</si>
  <si>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</si>
  <si>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</si>
  <si>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</si>
  <si>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</si>
  <si>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</si>
  <si>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</si>
  <si>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</si>
  <si>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</si>
  <si>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</si>
  <si>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</si>
  <si>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</si>
  <si>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</si>
  <si>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</si>
  <si>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</si>
  <si>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</si>
  <si>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</si>
  <si>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</si>
  <si>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</si>
  <si>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</si>
  <si>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</si>
  <si>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</si>
  <si>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</si>
  <si>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</si>
  <si>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</si>
  <si>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</si>
  <si>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</si>
  <si>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</si>
  <si>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</si>
  <si>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</si>
  <si>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</si>
  <si>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</si>
  <si>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</si>
  <si>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</si>
  <si>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</si>
  <si>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</si>
  <si>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</si>
  <si>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</si>
  <si>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</si>
  <si>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</si>
  <si>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</si>
  <si>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</si>
  <si>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</si>
  <si>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</si>
  <si>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</si>
  <si>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</si>
  <si>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</si>
  <si>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</si>
  <si>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</si>
  <si>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</si>
  <si>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</si>
  <si>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</si>
  <si>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</si>
  <si>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</si>
  <si>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</si>
  <si>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</si>
  <si>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</si>
  <si>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</si>
  <si>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</si>
  <si>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</si>
  <si>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</si>
  <si>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</si>
  <si>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</si>
  <si>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</si>
  <si>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</si>
  <si>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</si>
  <si>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</si>
  <si>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</si>
  <si>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</si>
  <si>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</si>
  <si>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</si>
  <si>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</si>
  <si>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</si>
  <si>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</si>
  <si>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</si>
  <si>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</si>
  <si>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</si>
  <si>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</si>
  <si>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</si>
  <si>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</si>
  <si>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</si>
  <si>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</si>
  <si>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</si>
  <si>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</si>
  <si>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</si>
  <si>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</si>
  <si>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</si>
  <si>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</si>
  <si>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</si>
  <si>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</si>
  <si>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</si>
  <si>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</si>
  <si>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</si>
  <si>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</si>
  <si>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</si>
  <si>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</si>
  <si>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</si>
  <si>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</si>
  <si>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</si>
  <si>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</si>
  <si>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</si>
  <si>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</si>
  <si>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</si>
  <si>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</si>
  <si>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</si>
  <si>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</si>
  <si>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</si>
  <si>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</si>
  <si>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</si>
  <si>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</si>
  <si>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</si>
  <si>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</si>
  <si>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</si>
  <si>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</si>
  <si>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</si>
  <si>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</si>
  <si>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</si>
  <si>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</si>
  <si>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</si>
  <si>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</si>
  <si>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</si>
  <si>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</si>
  <si>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</si>
  <si>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</si>
  <si>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</si>
  <si>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</si>
  <si>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</si>
  <si>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</si>
  <si>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</si>
  <si>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</si>
  <si>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</si>
  <si>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</si>
  <si>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</si>
  <si>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</si>
  <si>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</si>
  <si>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</si>
  <si>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</si>
  <si>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</si>
  <si>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</si>
  <si>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</si>
  <si>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</si>
  <si>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</si>
  <si>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</si>
  <si>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</si>
  <si>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</si>
  <si>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</si>
  <si>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</si>
  <si>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</si>
  <si>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</si>
  <si>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</si>
  <si>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</si>
  <si>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</si>
  <si>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</si>
  <si>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</si>
  <si>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</si>
  <si>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</si>
  <si>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</si>
  <si>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</si>
  <si>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</si>
  <si>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</si>
  <si>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</si>
  <si>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</si>
  <si>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</si>
  <si>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</si>
  <si>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</si>
  <si>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</si>
  <si>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</si>
  <si>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</si>
  <si>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</si>
  <si>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</si>
  <si>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</si>
  <si>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</si>
  <si>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</si>
  <si>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</si>
  <si>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</si>
  <si>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</si>
  <si>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</si>
  <si>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</si>
  <si>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</si>
  <si>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</si>
  <si>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</si>
  <si>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</si>
  <si>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</si>
  <si>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</si>
  <si>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</si>
  <si>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</si>
  <si>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</si>
  <si>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</si>
  <si>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</si>
  <si>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</si>
  <si>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</si>
  <si>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</si>
  <si>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</si>
  <si>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</si>
  <si>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</si>
  <si>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</si>
  <si>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</si>
  <si>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</si>
  <si>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</si>
  <si>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</si>
  <si>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</si>
  <si>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</si>
  <si>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</si>
  <si>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</si>
  <si>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</si>
  <si>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</si>
  <si>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</si>
  <si>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</si>
  <si>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</si>
  <si>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</si>
  <si>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</si>
  <si>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</si>
  <si>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</si>
  <si>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</si>
  <si>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</si>
  <si>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</si>
  <si>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</si>
  <si>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</si>
  <si>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</si>
  <si>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</si>
  <si>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</si>
  <si>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</si>
  <si>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</si>
  <si>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</si>
  <si>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</si>
  <si>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</si>
  <si>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</si>
  <si>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</si>
  <si>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</si>
  <si>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</si>
  <si>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</si>
  <si>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</si>
  <si>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</si>
  <si>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</si>
  <si>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</si>
  <si>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</si>
  <si>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</si>
  <si>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</si>
  <si>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</si>
  <si>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</si>
  <si>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</si>
  <si>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</si>
  <si>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</si>
  <si>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</si>
  <si>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</si>
  <si>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</si>
  <si>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</si>
  <si>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</si>
  <si>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</si>
  <si>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</si>
  <si>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</si>
  <si>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</si>
  <si>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</si>
  <si>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</si>
  <si>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</si>
  <si>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</si>
  <si>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</si>
  <si>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</si>
  <si>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</si>
  <si>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</si>
  <si>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</si>
  <si>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</si>
  <si>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</si>
  <si>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</si>
  <si>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</si>
  <si>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</si>
  <si>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</si>
  <si>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</si>
  <si>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</si>
  <si>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</si>
  <si>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</si>
  <si>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</si>
  <si>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</si>
  <si>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</si>
  <si>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</si>
  <si>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</si>
  <si>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</si>
  <si>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</si>
  <si>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</si>
  <si>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</si>
  <si>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</si>
  <si>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</si>
  <si>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</si>
  <si>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</si>
  <si>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</si>
  <si>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</si>
  <si>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</si>
  <si>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</si>
  <si>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</si>
  <si>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</si>
  <si>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</si>
  <si>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</si>
  <si>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</si>
  <si>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</si>
  <si>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</si>
  <si>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</si>
  <si>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</si>
  <si>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</si>
  <si>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</si>
  <si>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</si>
  <si>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</si>
  <si>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</si>
  <si>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</si>
  <si>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</si>
  <si>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</si>
  <si>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</si>
  <si>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</si>
  <si>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</si>
  <si>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</si>
  <si>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</si>
  <si>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</si>
  <si>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</si>
  <si>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</si>
  <si>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</si>
  <si>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</si>
  <si>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</si>
  <si>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</si>
  <si>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</si>
  <si>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</si>
  <si>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</si>
  <si>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</si>
  <si>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</si>
  <si>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</si>
  <si>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</si>
  <si>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</si>
  <si>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</si>
  <si>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</si>
  <si>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</si>
  <si>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</si>
  <si>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</si>
  <si>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</si>
  <si>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</si>
  <si>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</si>
  <si>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</si>
  <si>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</si>
  <si>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</si>
  <si>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</si>
  <si>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</si>
  <si>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</si>
  <si>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</si>
  <si>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</si>
  <si>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</si>
  <si>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</si>
  <si>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</si>
  <si>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</si>
  <si>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</si>
  <si>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</si>
  <si>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</si>
  <si>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</si>
  <si>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</si>
  <si>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</si>
  <si>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</si>
  <si>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</si>
  <si>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</si>
  <si>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</si>
  <si>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</si>
  <si>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</si>
  <si>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</si>
  <si>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</si>
  <si>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</si>
  <si>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</si>
  <si>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</si>
  <si>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</si>
  <si>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</si>
  <si>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</si>
  <si>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</si>
  <si>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</si>
  <si>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</si>
  <si>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</si>
  <si>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</si>
  <si>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</si>
  <si>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</si>
  <si>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</si>
  <si>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</si>
  <si>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</si>
  <si>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</si>
  <si>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</si>
  <si>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</si>
  <si>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</si>
  <si>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</si>
  <si>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</si>
  <si>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</si>
  <si>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</si>
  <si>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</si>
  <si>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</si>
  <si>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</si>
  <si>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</si>
  <si>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</si>
  <si>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</si>
  <si>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</si>
  <si>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</si>
  <si>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</si>
  <si>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</si>
  <si>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</si>
  <si>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</si>
  <si>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</si>
  <si>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</si>
  <si>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</si>
  <si>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</si>
  <si>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</si>
  <si>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</si>
  <si>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</si>
  <si>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</si>
  <si>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</si>
  <si>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</si>
  <si>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</si>
  <si>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</si>
  <si>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</si>
  <si>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</si>
  <si>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</si>
  <si>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</si>
  <si>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</si>
  <si>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</si>
  <si>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</si>
  <si>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</si>
  <si>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</si>
  <si>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</si>
  <si>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</si>
  <si>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</si>
  <si>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</si>
  <si>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</si>
  <si>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</si>
  <si>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</si>
  <si>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</si>
  <si>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</si>
  <si>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</si>
  <si>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</si>
  <si>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</si>
  <si>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</si>
  <si>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</si>
  <si>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</si>
  <si>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</si>
  <si>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</si>
  <si>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</si>
  <si>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</si>
  <si>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</si>
  <si>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</si>
  <si>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</si>
  <si>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</si>
  <si>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</si>
  <si>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</si>
  <si>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</si>
  <si>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</si>
  <si>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</si>
  <si>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</si>
  <si>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</si>
  <si>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</si>
  <si>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</si>
  <si>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</si>
  <si>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</si>
  <si>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</si>
  <si>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</si>
  <si>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</si>
  <si>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</si>
  <si>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</si>
  <si>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</si>
  <si>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</si>
  <si>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</si>
  <si>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</si>
  <si>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</si>
  <si>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</si>
  <si>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</si>
  <si>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</si>
  <si>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</si>
  <si>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</si>
  <si>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</si>
  <si>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</si>
  <si>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</si>
  <si>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</si>
  <si>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</si>
  <si>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</si>
  <si>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</si>
  <si>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</si>
  <si>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</si>
  <si>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</si>
  <si>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</si>
  <si>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</si>
  <si>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</si>
  <si>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</si>
  <si>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</si>
  <si>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</si>
  <si>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</si>
  <si>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</si>
  <si>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</si>
  <si>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</si>
  <si>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</si>
  <si>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</si>
  <si>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</si>
  <si>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</si>
  <si>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</si>
  <si>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</si>
  <si>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</si>
  <si>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</si>
  <si>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</si>
  <si>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</si>
  <si>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</si>
  <si>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</si>
  <si>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</si>
  <si>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</si>
  <si>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</si>
  <si>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</si>
  <si>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</si>
  <si>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</si>
  <si>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</si>
  <si>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</si>
  <si>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</si>
  <si>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</si>
  <si>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</si>
  <si>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</si>
  <si>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</si>
  <si>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</si>
  <si>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</si>
  <si>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</si>
  <si>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</si>
  <si>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</si>
  <si>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</si>
  <si>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</si>
  <si>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</si>
  <si>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</si>
  <si>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</si>
  <si>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</si>
  <si>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</si>
  <si>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</si>
  <si>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</si>
  <si>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</si>
  <si>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</si>
  <si>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</si>
  <si>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</si>
  <si>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</si>
  <si>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</si>
  <si>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</si>
  <si>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</si>
  <si>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</si>
  <si>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</si>
  <si>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</si>
  <si>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</si>
  <si>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</si>
  <si>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</si>
  <si>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</si>
  <si>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</si>
  <si>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</si>
  <si>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</si>
  <si>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</si>
  <si>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</si>
  <si>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</si>
  <si>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</si>
  <si>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</si>
  <si>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</si>
  <si>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</si>
  <si>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</si>
  <si>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</si>
  <si>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</si>
  <si>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</si>
  <si>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</si>
  <si>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</si>
  <si>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</si>
  <si>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</si>
  <si>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</si>
  <si>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</si>
  <si>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</si>
  <si>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</si>
  <si>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</si>
  <si>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</si>
  <si>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</si>
  <si>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</si>
  <si>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</si>
  <si>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</si>
  <si>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</si>
  <si>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</si>
  <si>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</si>
  <si>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</si>
  <si>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</si>
  <si>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</si>
  <si>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</si>
  <si>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</si>
  <si>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</si>
  <si>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</si>
  <si>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</si>
  <si>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</si>
  <si>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</si>
  <si>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</si>
  <si>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</si>
  <si>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</si>
  <si>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</si>
  <si>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</si>
  <si>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</si>
  <si>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</si>
  <si>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</si>
  <si>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</si>
  <si>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</si>
  <si>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</si>
  <si>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</si>
  <si>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</si>
  <si>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</si>
  <si>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</si>
  <si>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</si>
  <si>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</si>
  <si>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</si>
  <si>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</si>
  <si>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</si>
  <si>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</si>
  <si>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</si>
  <si>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</si>
  <si>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</si>
  <si>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</si>
  <si>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</si>
  <si>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</si>
  <si>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</si>
  <si>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</si>
  <si>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</si>
  <si>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</si>
  <si>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</si>
  <si>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</si>
  <si>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</si>
  <si>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</si>
  <si>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</si>
  <si>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</si>
  <si>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</si>
  <si>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</si>
  <si>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</si>
  <si>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</si>
  <si>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</si>
  <si>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</si>
  <si>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</si>
  <si>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</si>
  <si>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</si>
  <si>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</si>
  <si>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</si>
  <si>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</si>
  <si>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</si>
  <si>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</si>
  <si>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</si>
  <si>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</si>
  <si>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</si>
  <si>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</si>
  <si>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</si>
  <si>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</si>
  <si>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</si>
  <si>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</si>
  <si>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</si>
  <si>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</si>
  <si>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</si>
  <si>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</si>
  <si>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</si>
  <si>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</si>
  <si>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</si>
  <si>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</si>
  <si>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</si>
  <si>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</si>
  <si>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</si>
  <si>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</si>
  <si>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</si>
  <si>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</si>
  <si>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</si>
  <si>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</si>
  <si>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</si>
  <si>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</si>
  <si>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</si>
  <si>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</si>
  <si>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</si>
  <si>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</si>
  <si>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</si>
  <si>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</si>
  <si>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</si>
  <si>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</si>
  <si>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</si>
  <si>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</si>
  <si>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</si>
  <si>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</si>
  <si>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</si>
  <si>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</si>
  <si>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</si>
  <si>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</si>
  <si>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</si>
  <si>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</si>
  <si>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</si>
  <si>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</si>
  <si>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</si>
  <si>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</si>
  <si>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</si>
  <si>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</si>
  <si>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</si>
  <si>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</si>
  <si>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</si>
  <si>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</si>
  <si>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</si>
  <si>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</si>
  <si>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</si>
  <si>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</si>
  <si>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</si>
  <si>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</si>
  <si>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</si>
  <si>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</si>
  <si>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</si>
  <si>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</si>
  <si>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</si>
  <si>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</si>
  <si>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</si>
  <si>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</si>
  <si>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</si>
  <si>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</si>
  <si>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</si>
  <si>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</si>
  <si>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</si>
  <si>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</si>
  <si>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</si>
  <si>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</si>
  <si>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</si>
  <si>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</si>
  <si>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</si>
  <si>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</si>
  <si>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</si>
  <si>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</si>
  <si>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</si>
  <si>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</si>
  <si>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</si>
  <si>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</si>
  <si>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</si>
  <si>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</si>
  <si>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</si>
  <si>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</si>
  <si>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</si>
  <si>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</si>
  <si>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</si>
  <si>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</si>
  <si>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</si>
  <si>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</si>
  <si>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</si>
  <si>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</si>
  <si>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</si>
  <si>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</si>
  <si>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</si>
  <si>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</si>
  <si>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</si>
  <si>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</si>
  <si>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</si>
  <si>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</si>
  <si>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</si>
  <si>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</si>
  <si>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</si>
  <si>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</si>
  <si>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</si>
  <si>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</si>
  <si>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</si>
  <si>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</si>
  <si>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</si>
  <si>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</si>
  <si>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</si>
  <si>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</si>
  <si>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</si>
  <si>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</si>
  <si>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</si>
  <si>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</si>
  <si>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</si>
  <si>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</si>
  <si>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</si>
  <si>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</si>
  <si>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</si>
  <si>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</si>
  <si>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</si>
  <si>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</si>
  <si>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</si>
  <si>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</si>
  <si>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</si>
  <si>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</si>
  <si>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</si>
  <si>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</si>
  <si>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</si>
  <si>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</si>
  <si>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</si>
  <si>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</si>
  <si>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</si>
  <si>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</si>
  <si>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</si>
  <si>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</si>
  <si>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</si>
  <si>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</si>
  <si>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</si>
  <si>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</si>
  <si>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</si>
  <si>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</si>
  <si>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</si>
  <si>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</si>
  <si>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</si>
  <si>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</si>
  <si>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</si>
  <si>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</si>
  <si>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</si>
  <si>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</si>
  <si>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</si>
  <si>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</si>
  <si>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</si>
  <si>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</si>
  <si>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</si>
  <si>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</si>
  <si>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</si>
  <si>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</si>
  <si>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</si>
  <si>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</si>
  <si>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</si>
  <si>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</si>
  <si>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</si>
  <si>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</si>
  <si>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</si>
  <si>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</si>
  <si>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</si>
  <si>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</si>
  <si>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</si>
  <si>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</si>
  <si>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</si>
  <si>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</si>
  <si>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</si>
  <si>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</si>
  <si>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</si>
  <si>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</si>
  <si>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</si>
  <si>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</si>
  <si>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</si>
  <si>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</si>
  <si>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</si>
  <si>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</si>
  <si>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</si>
  <si>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</si>
  <si>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</si>
  <si>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</si>
  <si>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</si>
  <si>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</si>
  <si>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</si>
  <si>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</si>
  <si>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</si>
  <si>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</si>
  <si>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</si>
  <si>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</si>
  <si>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</si>
  <si>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</si>
  <si>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</si>
  <si>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</si>
  <si>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</si>
  <si>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</si>
  <si>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</si>
  <si>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</si>
  <si>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</si>
  <si>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</si>
  <si>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</si>
  <si>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</si>
  <si>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</si>
  <si>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</si>
  <si>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</si>
  <si>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</si>
  <si>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</si>
  <si>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</si>
  <si>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</si>
  <si>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</si>
  <si>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</si>
  <si>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</si>
  <si>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</si>
  <si>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</si>
  <si>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</si>
  <si>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</si>
  <si>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</si>
  <si>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</si>
  <si>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</si>
  <si>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</si>
  <si>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</si>
  <si>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</si>
  <si>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</si>
  <si>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</si>
  <si>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</si>
  <si>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</si>
  <si>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</si>
  <si>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</si>
  <si>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</si>
  <si>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</si>
  <si>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</si>
  <si>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</si>
  <si>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</si>
  <si>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</si>
  <si>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</si>
  <si>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</si>
  <si>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</si>
  <si>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</si>
  <si>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</si>
  <si>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</si>
  <si>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</si>
  <si>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</si>
  <si>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</si>
  <si>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</si>
  <si>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</si>
  <si>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</si>
  <si>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</si>
  <si>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</si>
  <si>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</si>
  <si>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</si>
  <si>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</si>
  <si>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</si>
  <si>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</si>
  <si>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</si>
  <si>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</si>
  <si>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</si>
  <si>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</si>
  <si>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</si>
  <si>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</si>
  <si>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</si>
  <si>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</si>
  <si>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</si>
  <si>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</si>
  <si>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</si>
  <si>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</si>
  <si>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</si>
  <si>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</si>
  <si>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</si>
  <si>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</si>
  <si>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</si>
  <si>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</si>
  <si>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</si>
  <si>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</si>
  <si>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</si>
  <si>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</si>
  <si>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</si>
  <si>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</si>
  <si>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</si>
  <si>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</si>
  <si>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</si>
  <si>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</si>
  <si>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</si>
  <si>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</si>
  <si>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</si>
  <si>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</si>
  <si>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</si>
  <si>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</si>
  <si>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</si>
  <si>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</si>
  <si>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</si>
  <si>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</si>
  <si>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</si>
  <si>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</si>
  <si>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</si>
  <si>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</si>
  <si>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</si>
  <si>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</si>
  <si>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</si>
  <si>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</si>
  <si>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</si>
  <si>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</si>
  <si>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</si>
  <si>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</si>
  <si>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</si>
  <si>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</si>
  <si>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</si>
  <si>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</si>
  <si>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</si>
  <si>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</si>
  <si>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</si>
  <si>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</si>
  <si>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</si>
  <si>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</si>
  <si>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</si>
  <si>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</si>
  <si>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</si>
  <si>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</si>
  <si>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</si>
  <si>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</si>
  <si>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</si>
  <si>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</si>
  <si>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</si>
  <si>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</si>
  <si>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</si>
  <si>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</si>
  <si>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</si>
  <si>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</si>
  <si>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</si>
  <si>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</si>
  <si>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</si>
  <si>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</si>
  <si>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</si>
  <si>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</si>
  <si>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</si>
  <si>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</si>
  <si>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</si>
  <si>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</si>
  <si>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</si>
  <si>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</si>
  <si>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</si>
  <si>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</si>
  <si>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</si>
  <si>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</si>
  <si>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</si>
  <si>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</si>
  <si>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</si>
  <si>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</si>
  <si>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</si>
  <si>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</si>
  <si>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</si>
  <si>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</si>
  <si>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</si>
  <si>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</si>
  <si>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</si>
  <si>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</si>
  <si>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</si>
  <si>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</si>
  <si>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</si>
  <si>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</si>
  <si>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</si>
  <si>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</si>
  <si>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</si>
  <si>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</si>
  <si>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</si>
  <si>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</si>
  <si>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</si>
  <si>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</si>
  <si>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</si>
  <si>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</si>
  <si>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</si>
  <si>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</si>
  <si>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</si>
  <si>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</si>
  <si>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</si>
  <si>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</si>
  <si>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</si>
  <si>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</si>
  <si>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</si>
  <si>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</si>
  <si>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</si>
  <si>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</si>
  <si>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</si>
  <si>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</si>
  <si>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</si>
  <si>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</si>
  <si>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</si>
  <si>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</si>
  <si>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</si>
  <si>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</si>
  <si>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</si>
  <si>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</si>
  <si>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</si>
  <si>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</si>
  <si>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</si>
  <si>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</si>
  <si>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</si>
  <si>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</si>
  <si>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</si>
  <si>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</si>
  <si>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</si>
  <si>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</si>
  <si>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</si>
  <si>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</si>
  <si>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</si>
  <si>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</si>
  <si>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</si>
  <si>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</si>
  <si>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</si>
  <si>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</si>
  <si>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</si>
  <si>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</si>
  <si>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</si>
  <si>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</si>
  <si>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</si>
  <si>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</si>
  <si>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</si>
  <si>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</si>
  <si>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</si>
  <si>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</si>
  <si>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</si>
  <si>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</si>
  <si>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</si>
  <si>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</si>
  <si>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</si>
  <si>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</si>
  <si>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</si>
  <si>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</si>
  <si>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</si>
  <si>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</si>
  <si>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</si>
  <si>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</si>
  <si>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</si>
  <si>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</si>
  <si>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</si>
  <si>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</si>
  <si>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</si>
  <si>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</si>
  <si>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</si>
  <si>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</si>
  <si>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</si>
  <si>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</si>
  <si>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</si>
  <si>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</si>
  <si>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</si>
  <si>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</si>
  <si>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</si>
  <si>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</si>
  <si>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</si>
  <si>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</si>
  <si>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</si>
  <si>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</si>
  <si>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</si>
  <si>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</si>
  <si>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</si>
  <si>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</si>
  <si>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</si>
  <si>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</si>
  <si>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</si>
  <si>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</si>
  <si>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</si>
  <si>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</si>
  <si>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</si>
  <si>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</si>
  <si>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</si>
  <si>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</si>
  <si>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</si>
  <si>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</si>
  <si>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</si>
  <si>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</si>
  <si>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</si>
  <si>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</si>
  <si>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</si>
  <si>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</si>
  <si>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</si>
  <si>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</si>
  <si>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</si>
  <si>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</si>
  <si>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</si>
  <si>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</si>
  <si>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</si>
  <si>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</si>
  <si>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</si>
  <si>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</si>
  <si>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</si>
  <si>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</si>
  <si>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</si>
  <si>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</si>
  <si>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</si>
  <si>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</si>
  <si>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</si>
  <si>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</si>
  <si>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</si>
  <si>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</si>
  <si>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</si>
  <si>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</si>
  <si>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</si>
  <si>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</si>
  <si>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</si>
  <si>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</si>
  <si>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</si>
  <si>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</si>
  <si>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</si>
  <si>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</si>
  <si>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</si>
  <si>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</si>
  <si>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</si>
  <si>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</si>
  <si>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</si>
  <si>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</si>
  <si>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</si>
  <si>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</si>
  <si>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</si>
  <si>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</si>
  <si>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</si>
  <si>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</si>
  <si>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</si>
  <si>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</si>
  <si>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</si>
  <si>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</si>
  <si>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</si>
  <si>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</si>
  <si>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</si>
  <si>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</si>
  <si>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</si>
  <si>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</si>
  <si>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</si>
  <si>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</si>
  <si>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</si>
  <si>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</si>
  <si>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</si>
  <si>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</si>
  <si>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</si>
  <si>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</si>
  <si>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</si>
  <si>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</si>
  <si>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</si>
  <si>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</si>
  <si>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</si>
  <si>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</si>
  <si>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</si>
  <si>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</si>
  <si>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</si>
  <si>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</si>
  <si>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</si>
  <si>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</si>
  <si>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</si>
  <si>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</si>
  <si>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</si>
  <si>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</si>
  <si>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</si>
  <si>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</si>
  <si>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</si>
  <si>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</si>
  <si>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</si>
  <si>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</si>
  <si>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</si>
  <si>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</si>
  <si>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</si>
  <si>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</si>
  <si>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</si>
  <si>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</si>
  <si>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</si>
  <si>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</si>
  <si>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</si>
  <si>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</si>
  <si>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</si>
  <si>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</si>
  <si>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</si>
  <si>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</si>
  <si>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</si>
  <si>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</si>
  <si>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</si>
  <si>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</si>
  <si>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</si>
  <si>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</si>
  <si>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</si>
  <si>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</si>
  <si>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</si>
  <si>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</si>
  <si>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</si>
  <si>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</si>
  <si>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</si>
  <si>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</si>
  <si>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</si>
  <si>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</si>
  <si>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</si>
  <si>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</si>
  <si>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</si>
  <si>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</si>
  <si>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</si>
  <si>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</si>
  <si>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</si>
  <si>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</si>
  <si>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</si>
  <si>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</si>
  <si>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</si>
  <si>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</si>
  <si>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</si>
  <si>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</si>
  <si>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</si>
  <si>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</si>
  <si>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</si>
  <si>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</si>
  <si>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</si>
  <si>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</si>
  <si>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</si>
  <si>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</si>
  <si>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</si>
  <si>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</si>
  <si>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</si>
  <si>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</si>
  <si>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</si>
  <si>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</si>
  <si>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</si>
  <si>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</si>
  <si>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</si>
  <si>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</si>
  <si>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</si>
  <si>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</si>
  <si>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</si>
  <si>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</si>
  <si>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</si>
  <si>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</si>
  <si>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</si>
  <si>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</si>
  <si>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</si>
  <si>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</si>
  <si>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</si>
  <si>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</si>
  <si>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</si>
  <si>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</si>
  <si>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</si>
  <si>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</si>
  <si>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</si>
  <si>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</si>
  <si>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</si>
  <si>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</si>
  <si>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</si>
  <si>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</si>
  <si>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</si>
  <si>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</si>
  <si>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</si>
  <si>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</si>
  <si>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</si>
  <si>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</si>
  <si>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</si>
  <si>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</si>
  <si>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</si>
  <si>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</si>
  <si>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</si>
  <si>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</si>
  <si>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</si>
  <si>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</si>
  <si>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</si>
  <si>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</si>
  <si>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</si>
  <si>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</si>
  <si>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</si>
  <si>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</si>
  <si>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</si>
  <si>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</si>
  <si>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</si>
  <si>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</si>
  <si>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</si>
  <si>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</si>
  <si>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</si>
  <si>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</si>
  <si>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</si>
  <si>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</si>
  <si>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</si>
  <si>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</si>
  <si>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</si>
  <si>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</si>
  <si>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</si>
  <si>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</si>
  <si>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</si>
  <si>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</si>
  <si>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</si>
  <si>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</si>
  <si>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</si>
  <si>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</si>
  <si>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</si>
  <si>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</si>
  <si>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</si>
  <si>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</si>
  <si>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</si>
  <si>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</si>
  <si>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</si>
  <si>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</si>
  <si>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</si>
  <si>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</si>
  <si>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</si>
  <si>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</si>
  <si>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</si>
  <si>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</si>
  <si>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</si>
  <si>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</si>
  <si>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</si>
  <si>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</si>
  <si>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</si>
  <si>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</si>
  <si>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</si>
  <si>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</si>
  <si>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</si>
  <si>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</si>
  <si>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</si>
  <si>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</si>
  <si>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</si>
  <si>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</si>
  <si>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</si>
  <si>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</si>
  <si>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</si>
  <si>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</si>
  <si>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</si>
  <si>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</si>
  <si>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</si>
  <si>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</si>
  <si>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</si>
  <si>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</si>
  <si>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</si>
  <si>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</si>
  <si>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</si>
  <si>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</si>
  <si>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</si>
  <si>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</si>
  <si>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</si>
  <si>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</si>
  <si>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</si>
  <si>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</si>
  <si>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</si>
  <si>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</si>
  <si>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</si>
  <si>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</si>
  <si>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</si>
  <si>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</si>
  <si>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</si>
  <si>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</si>
  <si>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</si>
  <si>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</si>
  <si>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</si>
  <si>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</si>
  <si>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</si>
  <si>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</si>
  <si>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</si>
  <si>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</si>
  <si>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</si>
  <si>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</si>
  <si>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</si>
  <si>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</si>
  <si>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</si>
  <si>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</si>
  <si>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</si>
  <si>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</si>
  <si>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</si>
  <si>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</si>
  <si>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</si>
  <si>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</si>
  <si>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</si>
  <si>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</si>
  <si>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</si>
  <si>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</si>
  <si>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</si>
  <si>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</si>
  <si>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</si>
  <si>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</si>
  <si>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</si>
  <si>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</si>
  <si>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</si>
  <si>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</si>
  <si>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</si>
  <si>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</si>
  <si>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</si>
  <si>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</si>
  <si>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</si>
  <si>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</si>
  <si>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</si>
  <si>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</si>
  <si>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</si>
  <si>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</si>
  <si>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</si>
  <si>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</si>
  <si>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</si>
  <si>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</si>
  <si>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</si>
  <si>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</si>
  <si>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</si>
  <si>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</si>
  <si>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</si>
  <si>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</si>
  <si>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</si>
  <si>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</si>
  <si>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</si>
  <si>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</si>
  <si>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</si>
  <si>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</si>
  <si>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</si>
  <si>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</si>
  <si>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</si>
  <si>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</si>
  <si>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</si>
  <si>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</si>
  <si>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</si>
  <si>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</si>
  <si>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</si>
  <si>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</si>
  <si>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</si>
  <si>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</si>
  <si>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</si>
  <si>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</si>
  <si>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</si>
  <si>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</si>
  <si>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</si>
  <si>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</si>
  <si>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</si>
  <si>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</si>
  <si>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</si>
  <si>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</si>
  <si>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</si>
  <si>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</si>
  <si>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</si>
  <si>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</si>
  <si>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</si>
  <si>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</si>
  <si>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</si>
  <si>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</si>
  <si>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</si>
  <si>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</si>
  <si>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</si>
  <si>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</si>
  <si>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</si>
  <si>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</si>
  <si>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</si>
  <si>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</si>
  <si>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</si>
  <si>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</si>
  <si>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</si>
  <si>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</si>
  <si>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</si>
  <si>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</si>
  <si>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</si>
  <si>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</si>
  <si>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</si>
  <si>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</si>
  <si>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</si>
  <si>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</si>
  <si>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</si>
  <si>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</si>
  <si>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</si>
  <si>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</si>
  <si>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</si>
  <si>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</si>
  <si>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</si>
  <si>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</si>
  <si>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</si>
  <si>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</si>
  <si>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</si>
  <si>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</si>
  <si>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</si>
  <si>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</si>
  <si>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</si>
  <si>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</si>
  <si>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</si>
  <si>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</si>
  <si>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</si>
  <si>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</si>
  <si>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</si>
  <si>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</si>
  <si>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</si>
  <si>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</si>
  <si>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</si>
  <si>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</si>
  <si>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</si>
  <si>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</si>
  <si>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</si>
  <si>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</si>
  <si>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</si>
  <si>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</si>
  <si>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</si>
  <si>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</si>
  <si>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</si>
  <si>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</si>
  <si>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</si>
  <si>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</si>
  <si>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</si>
  <si>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</si>
  <si>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</si>
  <si>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</si>
  <si>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</si>
  <si>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</si>
  <si>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</si>
  <si>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</si>
  <si>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</si>
  <si>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</si>
  <si>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</si>
  <si>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</si>
  <si>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</si>
  <si>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</si>
  <si>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</si>
  <si>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</si>
  <si>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</si>
  <si>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</si>
  <si>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</si>
  <si>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</si>
  <si>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</si>
  <si>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</si>
  <si>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</si>
  <si>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</si>
  <si>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</si>
  <si>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</si>
  <si>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</si>
  <si>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</si>
  <si>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</si>
  <si>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</si>
  <si>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</si>
  <si>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</si>
  <si>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</si>
  <si>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</si>
  <si>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</si>
  <si>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</si>
  <si>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</si>
  <si>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</si>
  <si>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</si>
  <si>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</si>
  <si>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</si>
  <si>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</si>
  <si>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</si>
  <si>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</si>
  <si>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</si>
  <si>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</si>
  <si>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</si>
  <si>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</si>
  <si>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</si>
  <si>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</si>
  <si>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</si>
  <si>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</si>
  <si>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</si>
  <si>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</si>
  <si>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</si>
  <si>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</si>
  <si>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</si>
  <si>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</si>
  <si>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</si>
  <si>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</si>
  <si>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</si>
  <si>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</si>
  <si>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</si>
  <si>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</si>
  <si>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</si>
  <si>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</si>
  <si>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</si>
  <si>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</si>
  <si>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</si>
  <si>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</si>
  <si>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</si>
  <si>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</si>
  <si>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</si>
  <si>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</si>
  <si>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</si>
  <si>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</si>
  <si>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</si>
  <si>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</si>
  <si>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</si>
  <si>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</si>
  <si>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</si>
  <si>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</si>
  <si>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</si>
  <si>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</si>
  <si>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</si>
  <si>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</si>
  <si>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</si>
  <si>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</si>
  <si>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</si>
  <si>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</si>
  <si>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</si>
  <si>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</si>
  <si>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</si>
  <si>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</si>
  <si>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</si>
  <si>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</si>
  <si>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</si>
  <si>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</si>
  <si>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</si>
  <si>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</si>
  <si>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</si>
  <si>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</si>
  <si>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</si>
  <si>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</si>
  <si>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</si>
  <si>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</si>
  <si>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</si>
  <si>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</si>
  <si>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</si>
  <si>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</si>
  <si>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</si>
  <si>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</si>
  <si>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</si>
  <si>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</si>
  <si>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</si>
  <si>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</si>
  <si>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</si>
  <si>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</si>
  <si>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</si>
  <si>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</si>
  <si>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</si>
  <si>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</si>
  <si>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</si>
  <si>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</si>
  <si>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</si>
  <si>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</si>
  <si>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</si>
  <si>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</si>
  <si>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</si>
  <si>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</si>
  <si>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</si>
  <si>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</si>
  <si>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</si>
  <si>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</si>
  <si>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</si>
  <si>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</si>
  <si>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</si>
  <si>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</si>
  <si>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</si>
  <si>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</si>
  <si>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</si>
  <si>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</si>
  <si>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</si>
  <si>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</si>
  <si>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</si>
  <si>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</si>
  <si>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</si>
  <si>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</si>
  <si>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</si>
  <si>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</si>
  <si>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</si>
  <si>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</si>
  <si>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</si>
  <si>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</si>
  <si>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</si>
  <si>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</si>
  <si>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</si>
  <si>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</si>
  <si>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</si>
  <si>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</si>
  <si>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</si>
  <si>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</si>
  <si>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</si>
  <si>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</si>
  <si>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</si>
  <si>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</si>
  <si>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</si>
  <si>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</si>
  <si>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</si>
  <si>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</si>
  <si>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</si>
  <si>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</si>
  <si>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</si>
  <si>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</si>
  <si>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</si>
  <si>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</si>
  <si>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</si>
  <si>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</si>
  <si>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</si>
  <si>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</si>
  <si>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</si>
  <si>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</si>
  <si>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</si>
  <si>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</si>
  <si>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</si>
  <si>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</si>
  <si>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</si>
  <si>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</si>
  <si>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</si>
  <si>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</si>
  <si>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</si>
  <si>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</si>
  <si>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</si>
  <si>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</si>
  <si>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</si>
  <si>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</si>
  <si>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</si>
  <si>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</si>
  <si>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</si>
  <si>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</si>
  <si>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</si>
  <si>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</si>
  <si>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</si>
  <si>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</si>
  <si>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</si>
  <si>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</si>
  <si>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</si>
  <si>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</si>
  <si>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</si>
  <si>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</si>
  <si>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</si>
  <si>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</si>
  <si>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</si>
  <si>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</si>
  <si>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</si>
  <si>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</si>
  <si>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</si>
  <si>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</si>
  <si>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</si>
  <si>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</si>
  <si>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</si>
  <si>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</si>
  <si>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</si>
  <si>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</si>
  <si>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</si>
  <si>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</si>
  <si>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</si>
  <si>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</si>
  <si>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</si>
  <si>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</si>
  <si>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</si>
  <si>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</si>
  <si>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</si>
  <si>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</si>
  <si>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</si>
  <si>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</si>
  <si>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</si>
  <si>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</si>
  <si>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</si>
  <si>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</si>
  <si>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</si>
  <si>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</si>
  <si>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</si>
  <si>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</si>
  <si>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</si>
  <si>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</si>
  <si>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</si>
  <si>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</si>
  <si>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</si>
  <si>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</si>
  <si>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</si>
  <si>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</si>
  <si>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</si>
  <si>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</si>
  <si>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</si>
  <si>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</si>
  <si>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</si>
  <si>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</si>
  <si>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</si>
  <si>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</si>
  <si>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</si>
  <si>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</si>
  <si>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</si>
  <si>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</si>
  <si>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</si>
  <si>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</si>
  <si>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</si>
  <si>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</si>
  <si>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</si>
  <si>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</si>
  <si>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</si>
  <si>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</si>
  <si>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</si>
  <si>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</si>
  <si>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</si>
  <si>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</si>
  <si>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</si>
  <si>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</si>
  <si>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</si>
  <si>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</si>
  <si>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</si>
  <si>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</si>
  <si>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</si>
  <si>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</si>
  <si>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</si>
  <si>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</si>
  <si>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</si>
  <si>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</si>
  <si>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</si>
  <si>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</si>
  <si>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</si>
  <si>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</si>
  <si>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</si>
  <si>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</si>
  <si>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</si>
  <si>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</si>
  <si>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</si>
  <si>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</si>
  <si>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</si>
  <si>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</si>
  <si>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</si>
  <si>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</si>
  <si>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</si>
  <si>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</si>
  <si>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</si>
  <si>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</si>
  <si>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</si>
  <si>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</si>
  <si>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</si>
  <si>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</si>
  <si>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</si>
  <si>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</si>
  <si>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</si>
  <si>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</si>
  <si>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</si>
  <si>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</si>
  <si>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</si>
  <si>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</si>
  <si>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</si>
  <si>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</si>
  <si>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</si>
  <si>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</si>
  <si>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</si>
  <si>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</si>
  <si>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</si>
  <si>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</si>
  <si>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</si>
  <si>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</si>
  <si>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</si>
  <si>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</si>
  <si>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</si>
  <si>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</si>
  <si>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</si>
  <si>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</si>
  <si>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</si>
  <si>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</si>
  <si>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</si>
  <si>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</si>
  <si>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</si>
  <si>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</si>
  <si>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</si>
  <si>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</si>
  <si>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</si>
  <si>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</si>
  <si>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</si>
  <si>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</si>
  <si>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</si>
  <si>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</si>
  <si>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</si>
  <si>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</si>
  <si>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</si>
  <si>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</si>
  <si>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</si>
  <si>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</si>
  <si>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</si>
  <si>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</si>
  <si>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</si>
  <si>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</si>
  <si>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</si>
  <si>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</si>
  <si>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</si>
  <si>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</si>
  <si>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</si>
  <si>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</si>
  <si>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</si>
  <si>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</si>
  <si>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</si>
  <si>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</si>
  <si>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</si>
  <si>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</si>
  <si>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</si>
  <si>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</si>
  <si>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</si>
  <si>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</si>
  <si>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</si>
  <si>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</si>
  <si>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</si>
  <si>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</si>
  <si>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</si>
  <si>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</si>
  <si>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</si>
  <si>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</si>
  <si>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</si>
  <si>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</si>
  <si>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</si>
  <si>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</si>
  <si>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</si>
  <si>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</si>
  <si>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</si>
  <si>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</si>
  <si>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</si>
  <si>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</si>
  <si>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</si>
  <si>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</si>
  <si>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</si>
  <si>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</si>
  <si>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</si>
  <si>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</si>
  <si>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</si>
  <si>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</si>
  <si>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</si>
  <si>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</si>
  <si>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</si>
  <si>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</si>
  <si>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</si>
  <si>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</si>
  <si>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</si>
  <si>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</si>
  <si>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</si>
  <si>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</si>
  <si>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</si>
  <si>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</si>
  <si>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</si>
  <si>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</si>
  <si>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</si>
  <si>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</si>
  <si>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</si>
  <si>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</si>
  <si>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</si>
  <si>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</si>
  <si>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</si>
  <si>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</si>
  <si>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</si>
  <si>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</si>
  <si>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</si>
  <si>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</si>
  <si>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</si>
  <si>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</si>
  <si>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</si>
  <si>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</si>
  <si>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</si>
  <si>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</si>
  <si>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</si>
  <si>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</si>
  <si>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</si>
  <si>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</si>
  <si>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</si>
  <si>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</si>
  <si>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</si>
  <si>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</si>
  <si>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</si>
  <si>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</si>
  <si>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</si>
  <si>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</si>
  <si>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</si>
  <si>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</si>
  <si>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</si>
  <si>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</si>
  <si>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</si>
  <si>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</si>
  <si>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</si>
  <si>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</si>
  <si>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</si>
  <si>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</si>
  <si>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</si>
  <si>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</si>
  <si>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</si>
  <si>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</si>
  <si>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</si>
  <si>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</si>
  <si>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</si>
  <si>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</si>
  <si>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</si>
  <si>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</si>
  <si>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</si>
  <si>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</si>
  <si>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</si>
  <si>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</si>
  <si>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</si>
  <si>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</si>
  <si>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</si>
  <si>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</si>
  <si>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</si>
  <si>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</si>
  <si>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</si>
  <si>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</si>
  <si>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</si>
  <si>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</si>
  <si>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</si>
  <si>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</si>
  <si>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</si>
  <si>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</si>
  <si>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</si>
  <si>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</si>
  <si>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</si>
  <si>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</si>
  <si>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</si>
  <si>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</si>
  <si>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</si>
  <si>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</si>
  <si>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</si>
  <si>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</si>
  <si>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</si>
  <si>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</si>
  <si>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</si>
  <si>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</si>
  <si>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</si>
  <si>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</si>
  <si>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</si>
  <si>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</si>
  <si>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</si>
  <si>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</si>
  <si>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</si>
  <si>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</si>
  <si>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</si>
  <si>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</si>
  <si>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</si>
  <si>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</si>
  <si>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</si>
  <si>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</si>
  <si>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</si>
  <si>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</si>
  <si>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</si>
  <si>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</si>
  <si>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</si>
  <si>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</si>
  <si>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</si>
  <si>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</si>
  <si>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</si>
  <si>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</si>
  <si>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</si>
  <si>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</si>
  <si>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</si>
  <si>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</si>
  <si>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</si>
  <si>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</si>
  <si>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</si>
  <si>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</si>
  <si>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</si>
  <si>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</si>
  <si>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</si>
  <si>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</si>
  <si>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</si>
  <si>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</si>
  <si>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</si>
  <si>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</si>
  <si>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</si>
  <si>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</si>
  <si>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</si>
  <si>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</si>
  <si>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</si>
  <si>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</si>
  <si>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</si>
  <si>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</si>
  <si>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</si>
  <si>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</si>
  <si>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</si>
  <si>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</si>
  <si>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</si>
  <si>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</si>
  <si>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</si>
  <si>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</si>
  <si>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</si>
  <si>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</si>
  <si>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</si>
  <si>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</si>
  <si>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</si>
  <si>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</si>
  <si>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</si>
  <si>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</si>
  <si>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</si>
  <si>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</si>
  <si>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</si>
  <si>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</si>
  <si>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</si>
  <si>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</si>
  <si>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</si>
  <si>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</si>
  <si>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</si>
  <si>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</si>
  <si>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</si>
  <si>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</si>
  <si>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</si>
  <si>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</si>
  <si>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</si>
  <si>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</si>
  <si>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</si>
  <si>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</si>
  <si>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</si>
  <si>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</si>
  <si>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</si>
  <si>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</si>
  <si>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</si>
  <si>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</si>
  <si>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</si>
  <si>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</si>
  <si>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</si>
  <si>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</si>
  <si>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</si>
  <si>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</si>
  <si>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</si>
  <si>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</si>
  <si>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</si>
  <si>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</si>
  <si>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</si>
  <si>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</si>
  <si>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</si>
  <si>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</si>
  <si>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</si>
  <si>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</si>
  <si>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</si>
  <si>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</si>
  <si>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</si>
  <si>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</si>
  <si>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</si>
  <si>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</si>
  <si>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</si>
  <si>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</si>
  <si>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</si>
  <si>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</si>
  <si>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</si>
  <si>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</si>
  <si>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</si>
  <si>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</si>
  <si>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</si>
  <si>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</si>
  <si>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</si>
  <si>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</si>
  <si>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</si>
  <si>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</si>
  <si>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</si>
  <si>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</si>
  <si>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</si>
  <si>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</si>
  <si>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</si>
  <si>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</si>
  <si>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</si>
  <si>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</si>
  <si>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</si>
  <si>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</si>
  <si>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</si>
  <si>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</si>
  <si>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</si>
  <si>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</si>
  <si>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</si>
  <si>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</si>
  <si>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</si>
  <si>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</si>
  <si>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</si>
  <si>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</si>
  <si>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</si>
  <si>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</si>
  <si>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</si>
  <si>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</si>
  <si>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</si>
  <si>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</si>
  <si>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</si>
  <si>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</si>
  <si>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</si>
  <si>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</si>
  <si>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</si>
  <si>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</si>
  <si>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</si>
  <si>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</si>
  <si>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</si>
  <si>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</si>
  <si>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</si>
  <si>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</si>
  <si>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</si>
  <si>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</si>
  <si>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</si>
  <si>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</si>
  <si>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</si>
  <si>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</si>
  <si>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</si>
  <si>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</si>
  <si>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</si>
  <si>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</si>
  <si>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</si>
  <si>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</si>
  <si>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</si>
  <si>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</si>
  <si>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</si>
  <si>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</si>
  <si>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</si>
  <si>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</si>
  <si>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</si>
  <si>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</si>
  <si>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</si>
  <si>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</si>
  <si>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</si>
  <si>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</si>
  <si>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</si>
  <si>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</si>
  <si>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</si>
  <si>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</si>
  <si>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</si>
  <si>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</si>
  <si>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</si>
  <si>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</si>
  <si>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</si>
  <si>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</si>
  <si>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</si>
  <si>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</si>
  <si>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</si>
  <si>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</si>
  <si>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</si>
  <si>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</si>
  <si>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</si>
  <si>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</si>
  <si>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</si>
  <si>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</si>
  <si>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</si>
  <si>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</si>
  <si>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</si>
  <si>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</si>
  <si>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</si>
  <si>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</si>
  <si>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</si>
  <si>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</si>
  <si>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</si>
  <si>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</si>
  <si>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</si>
  <si>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</si>
  <si>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</si>
  <si>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</si>
  <si>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</si>
  <si>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</si>
  <si>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</si>
  <si>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</si>
  <si>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</si>
  <si>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</si>
  <si>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</si>
  <si>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</si>
  <si>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</si>
  <si>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</si>
  <si>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</si>
  <si>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</si>
  <si>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</si>
  <si>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</si>
  <si>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</si>
  <si>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</si>
  <si>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</si>
  <si>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</si>
  <si>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</si>
  <si>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</si>
  <si>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</si>
  <si>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</si>
  <si>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</si>
  <si>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</si>
  <si>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</si>
  <si>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</si>
  <si>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</si>
  <si>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</si>
  <si>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</si>
  <si>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</si>
  <si>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</si>
  <si>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</si>
  <si>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</si>
  <si>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</si>
  <si>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</si>
  <si>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</si>
  <si>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</si>
  <si>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</si>
  <si>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</si>
  <si>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</si>
  <si>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</si>
  <si>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</si>
  <si>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</si>
  <si>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</si>
  <si>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</si>
  <si>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</si>
  <si>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</si>
  <si>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</si>
  <si>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</si>
  <si>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</si>
  <si>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</si>
  <si>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</si>
  <si>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</si>
  <si>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</si>
  <si>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</si>
  <si>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</si>
  <si>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</si>
  <si>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</si>
  <si>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</si>
  <si>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</si>
  <si>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</si>
  <si>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</si>
  <si>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</si>
  <si>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</si>
  <si>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</si>
  <si>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</si>
  <si>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</si>
  <si>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</si>
  <si>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</si>
  <si>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</si>
  <si>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</si>
  <si>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</si>
  <si>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</si>
  <si>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</si>
  <si>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</si>
  <si>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</si>
  <si>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</si>
  <si>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</si>
  <si>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</si>
  <si>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</si>
  <si>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</si>
  <si>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</si>
  <si>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</si>
  <si>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</si>
  <si>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</si>
  <si>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</si>
  <si>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</si>
  <si>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</si>
  <si>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</si>
  <si>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</si>
  <si>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</si>
  <si>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</si>
  <si>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</si>
  <si>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</si>
  <si>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</si>
  <si>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</si>
  <si>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</si>
  <si>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</si>
  <si>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</si>
  <si>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</si>
  <si>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</si>
  <si>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</si>
  <si>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</si>
  <si>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</si>
  <si>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</si>
  <si>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</si>
  <si>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</si>
  <si>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</si>
  <si>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</si>
  <si>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</si>
  <si>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</si>
  <si>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</si>
  <si>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</si>
  <si>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</si>
  <si>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</si>
  <si>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</si>
  <si>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</si>
  <si>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</si>
  <si>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</si>
  <si>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</si>
  <si>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</si>
  <si>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</si>
  <si>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</si>
  <si>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</si>
  <si>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</si>
  <si>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</si>
  <si>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</si>
  <si>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</si>
  <si>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</si>
  <si>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</si>
  <si>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</si>
  <si>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</si>
  <si>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</si>
  <si>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</si>
  <si>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</si>
  <si>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</si>
  <si>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</si>
  <si>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</si>
  <si>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</si>
  <si>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</si>
  <si>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</si>
  <si>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</si>
  <si>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</si>
  <si>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</si>
  <si>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</si>
  <si>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</si>
  <si>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</si>
  <si>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</si>
  <si>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</si>
  <si>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</si>
  <si>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</si>
  <si>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</si>
  <si>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</si>
  <si>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</si>
  <si>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</si>
  <si>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</si>
  <si>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</si>
  <si>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</si>
  <si>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</si>
  <si>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</si>
  <si>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</si>
  <si>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</si>
  <si>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</si>
  <si>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</si>
  <si>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</si>
  <si>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</si>
  <si>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</si>
  <si>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</si>
  <si>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</si>
  <si>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</si>
  <si>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</si>
  <si>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</si>
  <si>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</si>
  <si>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</si>
  <si>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</si>
  <si>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</si>
  <si>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</si>
  <si>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</si>
  <si>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</si>
  <si>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</si>
  <si>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</si>
  <si>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</si>
  <si>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</si>
  <si>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</si>
  <si>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</si>
  <si>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</si>
  <si>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</si>
  <si>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</si>
  <si>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</si>
  <si>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</si>
  <si>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</si>
  <si>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</si>
  <si>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</si>
  <si>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</si>
  <si>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</si>
  <si>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</si>
  <si>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</si>
  <si>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</si>
  <si>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</si>
  <si>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</si>
  <si>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</si>
  <si>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</si>
  <si>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</si>
  <si>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</si>
  <si>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</si>
  <si>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</si>
  <si>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</si>
  <si>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</si>
  <si>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</si>
  <si>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</si>
  <si>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</si>
  <si>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</si>
  <si>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</si>
  <si>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</si>
  <si>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</si>
  <si>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</si>
  <si>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</si>
  <si>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</si>
  <si>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</si>
  <si>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</si>
  <si>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</si>
  <si>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</si>
  <si>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</si>
  <si>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</si>
  <si>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</si>
  <si>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</si>
  <si>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</si>
  <si>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</si>
  <si>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</si>
  <si>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</si>
  <si>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</si>
  <si>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</si>
  <si>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</si>
  <si>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</si>
  <si>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</si>
  <si>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</si>
  <si>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</si>
  <si>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</si>
  <si>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</si>
  <si>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</si>
  <si>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</si>
  <si>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</si>
  <si>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</si>
  <si>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</si>
  <si>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</si>
  <si>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</si>
  <si>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</si>
  <si>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</si>
  <si>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</si>
  <si>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</si>
  <si>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</si>
  <si>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</si>
  <si>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</si>
  <si>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</si>
  <si>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</si>
  <si>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</si>
  <si>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</si>
  <si>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</si>
  <si>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</si>
  <si>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</si>
  <si>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</si>
  <si>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</si>
  <si>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</si>
  <si>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</si>
  <si>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</si>
  <si>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</si>
  <si>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</si>
  <si>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</si>
  <si>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</si>
  <si>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</si>
  <si>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</si>
  <si>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</si>
  <si>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</si>
  <si>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</si>
  <si>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</si>
  <si>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</si>
  <si>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</si>
  <si>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</si>
  <si>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</si>
  <si>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</si>
  <si>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</si>
  <si>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</si>
  <si>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</si>
  <si>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</si>
  <si>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</si>
  <si>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</si>
  <si>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</si>
  <si>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</si>
  <si>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</si>
  <si>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</si>
  <si>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</si>
  <si>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</si>
  <si>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</si>
  <si>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</si>
  <si>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</si>
  <si>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</si>
  <si>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</si>
  <si>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</si>
  <si>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</si>
  <si>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</si>
  <si>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</si>
  <si>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</si>
  <si>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</si>
  <si>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</si>
  <si>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</si>
  <si>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</si>
  <si>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</si>
  <si>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</si>
  <si>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</si>
  <si>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</si>
  <si>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</si>
  <si>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</si>
  <si>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</si>
  <si>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</si>
  <si>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</si>
  <si>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</si>
  <si>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</si>
  <si>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</si>
  <si>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</si>
  <si>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</si>
  <si>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</si>
  <si>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</si>
  <si>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</si>
  <si>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</si>
  <si>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</si>
  <si>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</si>
  <si>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</si>
  <si>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</si>
  <si>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</si>
  <si>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</si>
  <si>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</si>
  <si>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</si>
  <si>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</si>
  <si>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</si>
  <si>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</si>
  <si>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</si>
  <si>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</si>
  <si>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</si>
  <si>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</si>
  <si>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</si>
  <si>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</si>
  <si>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</si>
  <si>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</si>
  <si>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</si>
  <si>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</si>
  <si>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</si>
  <si>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</si>
  <si>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</si>
  <si>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</si>
  <si>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</si>
  <si>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</si>
  <si>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</si>
  <si>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</si>
  <si>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</si>
  <si>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</si>
  <si>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</si>
  <si>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</si>
  <si>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</si>
  <si>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</si>
  <si>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</si>
  <si>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</si>
  <si>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</si>
  <si>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</si>
  <si>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</si>
  <si>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</si>
  <si>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</si>
  <si>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</si>
  <si>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</si>
  <si>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</si>
  <si>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</si>
  <si>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</si>
  <si>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</si>
  <si>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</si>
  <si>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</si>
  <si>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</si>
  <si>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</si>
  <si>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</si>
  <si>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</si>
  <si>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</si>
  <si>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</si>
  <si>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</si>
  <si>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</si>
  <si>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</si>
  <si>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</si>
  <si>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</si>
  <si>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</si>
  <si>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</si>
  <si>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</si>
  <si>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</si>
  <si>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</si>
  <si>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</si>
  <si>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</si>
  <si>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</si>
  <si>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</si>
  <si>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</si>
  <si>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</si>
  <si>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</si>
  <si>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</si>
  <si>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</si>
  <si>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</si>
  <si>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</si>
  <si>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</si>
  <si>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</si>
  <si>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</si>
  <si>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</si>
  <si>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</si>
  <si>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</si>
  <si>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</si>
  <si>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</si>
  <si>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</si>
  <si>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</si>
  <si>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</si>
  <si>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</si>
  <si>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</si>
  <si>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</si>
  <si>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</si>
  <si>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</si>
  <si>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</si>
  <si>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</si>
  <si>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</si>
  <si>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</si>
  <si>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</si>
  <si>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</si>
  <si>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</si>
  <si>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</si>
  <si>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</si>
  <si>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</si>
  <si>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</si>
  <si>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</si>
  <si>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</si>
  <si>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</si>
  <si>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</si>
  <si>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</si>
  <si>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</si>
  <si>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</si>
  <si>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</si>
  <si>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</si>
  <si>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</si>
  <si>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</si>
  <si>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</si>
  <si>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</si>
  <si>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</si>
  <si>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</si>
  <si>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</si>
  <si>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</si>
  <si>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</si>
  <si>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</si>
  <si>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</si>
  <si>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</si>
  <si>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</si>
  <si>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</si>
  <si>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</si>
  <si>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</si>
  <si>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</si>
  <si>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</si>
  <si>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</si>
  <si>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</si>
  <si>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</si>
  <si>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</si>
  <si>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</si>
  <si>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</si>
  <si>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</si>
  <si>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</si>
  <si>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</si>
  <si>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</si>
  <si>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</si>
  <si>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</si>
  <si>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</si>
  <si>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</si>
  <si>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</si>
  <si>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</si>
  <si>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</si>
  <si>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</si>
  <si>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</si>
  <si>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</si>
  <si>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</si>
  <si>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</si>
  <si>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</si>
  <si>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</si>
  <si>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</si>
  <si>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</si>
  <si>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</si>
  <si>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</si>
  <si>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</si>
  <si>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</si>
  <si>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</si>
  <si>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</si>
  <si>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</si>
  <si>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</si>
  <si>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</si>
  <si>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</si>
  <si>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</si>
  <si>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</si>
  <si>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</si>
  <si>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</si>
  <si>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</si>
  <si>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</si>
  <si>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</si>
  <si>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</si>
  <si>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</si>
  <si>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</si>
  <si>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</si>
  <si>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</si>
  <si>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</si>
  <si>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</si>
  <si>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</si>
  <si>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</si>
  <si>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</si>
  <si>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</si>
  <si>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</si>
  <si>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</si>
  <si>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</si>
  <si>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</si>
  <si>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</si>
  <si>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</si>
  <si>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</si>
  <si>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</si>
  <si>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</si>
  <si>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</si>
  <si>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</si>
  <si>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</si>
  <si>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</si>
  <si>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</si>
  <si>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</si>
  <si>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</si>
  <si>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</si>
  <si>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</si>
  <si>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</si>
  <si>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</si>
  <si>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</si>
  <si>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</si>
  <si>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</si>
  <si>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</si>
  <si>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</si>
  <si>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</si>
  <si>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</si>
  <si>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</si>
  <si>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</si>
  <si>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</si>
  <si>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</si>
  <si>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</si>
  <si>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</si>
  <si>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</si>
  <si>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</si>
  <si>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</si>
  <si>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</si>
  <si>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</si>
  <si>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</si>
  <si>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</si>
  <si>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</si>
  <si>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</si>
  <si>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</si>
  <si>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</si>
  <si>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</si>
  <si>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</si>
  <si>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</si>
  <si>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</si>
  <si>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</si>
  <si>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</si>
  <si>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</si>
  <si>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</si>
  <si>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</si>
  <si>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</si>
  <si>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</si>
  <si>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</si>
  <si>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</si>
  <si>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</si>
  <si>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</si>
  <si>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</si>
  <si>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</si>
  <si>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</si>
  <si>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</si>
  <si>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</si>
  <si>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</si>
  <si>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</si>
  <si>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</si>
  <si>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</si>
  <si>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</si>
  <si>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</si>
  <si>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</si>
  <si>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</si>
  <si>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</si>
  <si>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</si>
  <si>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</si>
  <si>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</si>
  <si>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</si>
  <si>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</si>
  <si>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</si>
  <si>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</si>
  <si>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</si>
  <si>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</si>
  <si>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</si>
  <si>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</si>
  <si>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</si>
  <si>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</si>
  <si>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</si>
  <si>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</si>
  <si>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</si>
  <si>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</si>
  <si>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</si>
  <si>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</si>
  <si>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</si>
  <si>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</si>
  <si>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</si>
  <si>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</si>
  <si>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</si>
  <si>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</si>
  <si>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</si>
  <si>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</si>
  <si>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</si>
  <si>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</si>
  <si>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</si>
  <si>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</si>
  <si>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</si>
  <si>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</si>
  <si>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</si>
  <si>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</si>
  <si>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</si>
  <si>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</si>
  <si>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</si>
  <si>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</si>
  <si>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</si>
  <si>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</si>
  <si>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</si>
  <si>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</si>
  <si>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</si>
  <si>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</si>
  <si>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</si>
  <si>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</si>
  <si>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</si>
  <si>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</si>
  <si>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</si>
  <si>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</si>
  <si>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</si>
  <si>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</si>
  <si>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</si>
  <si>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</si>
  <si>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</si>
  <si>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</si>
  <si>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</si>
  <si>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</si>
  <si>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</si>
  <si>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</si>
  <si>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</si>
  <si>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</si>
  <si>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</si>
  <si>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</si>
  <si>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</si>
  <si>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</si>
  <si>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</si>
  <si>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</si>
  <si>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</si>
  <si>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</si>
  <si>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</si>
  <si>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</si>
  <si>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</si>
  <si>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</si>
  <si>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</si>
  <si>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</si>
  <si>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</si>
  <si>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</si>
  <si>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</si>
  <si>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</si>
  <si>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</si>
  <si>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</si>
  <si>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</si>
  <si>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</si>
  <si>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</si>
  <si>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</si>
  <si>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</si>
  <si>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</si>
  <si>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</si>
  <si>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</si>
  <si>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</si>
  <si>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</si>
  <si>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</si>
  <si>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</si>
  <si>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</si>
  <si>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</si>
  <si>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</si>
  <si>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</si>
  <si>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</si>
  <si>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</si>
  <si>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</si>
  <si>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</si>
  <si>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</si>
  <si>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</si>
  <si>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</si>
  <si>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</si>
  <si>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</si>
  <si>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</si>
  <si>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</si>
  <si>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</si>
  <si>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</si>
  <si>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</si>
  <si>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</si>
  <si>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</si>
  <si>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</si>
  <si>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</si>
  <si>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</si>
  <si>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</si>
  <si>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</si>
  <si>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</si>
  <si>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</si>
  <si>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</si>
  <si>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</si>
  <si>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</si>
  <si>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</si>
  <si>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</si>
  <si>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</si>
  <si>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</si>
  <si>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</si>
  <si>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</si>
  <si>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</si>
  <si>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</si>
  <si>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</si>
  <si>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</si>
  <si>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</si>
  <si>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</si>
  <si>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</si>
  <si>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</si>
  <si>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</si>
  <si>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</si>
  <si>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</si>
  <si>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</si>
  <si>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</si>
  <si>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</si>
  <si>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</si>
  <si>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</si>
  <si>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</si>
  <si>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</si>
  <si>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</si>
  <si>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</si>
  <si>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</si>
  <si>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</si>
  <si>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</si>
  <si>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</si>
  <si>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</si>
  <si>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</si>
  <si>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</si>
  <si>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</si>
  <si>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</si>
  <si>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</si>
  <si>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</si>
  <si>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</si>
  <si>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</si>
  <si>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</si>
  <si>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</si>
  <si>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</si>
  <si>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</si>
  <si>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</si>
  <si>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</si>
  <si>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</si>
  <si>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</si>
  <si>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</si>
  <si>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</si>
  <si>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</si>
  <si>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</si>
  <si>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</si>
  <si>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</si>
  <si>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</si>
  <si>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</si>
  <si>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</si>
  <si>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</si>
  <si>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</si>
  <si>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</si>
  <si>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</si>
  <si>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</si>
  <si>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</si>
  <si>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</si>
  <si>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</si>
  <si>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</si>
  <si>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</si>
  <si>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</si>
  <si>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</si>
  <si>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</si>
  <si>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</si>
  <si>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</si>
  <si>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</si>
  <si>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</si>
  <si>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</si>
  <si>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</si>
  <si>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</si>
  <si>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</si>
  <si>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</si>
  <si>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</si>
  <si>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</si>
  <si>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</si>
  <si>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</si>
  <si>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</si>
  <si>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</si>
  <si>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</si>
  <si>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</si>
  <si>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</si>
  <si>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</si>
  <si>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</si>
  <si>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</si>
  <si>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</si>
  <si>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</si>
  <si>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</si>
  <si>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</si>
  <si>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</si>
  <si>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</si>
  <si>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</si>
  <si>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</si>
  <si>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</si>
  <si>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</si>
  <si>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</si>
  <si>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</si>
  <si>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</si>
  <si>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</si>
  <si>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</si>
  <si>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</si>
  <si>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</si>
  <si>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</si>
  <si>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</si>
  <si>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</si>
  <si>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</si>
  <si>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</si>
  <si>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</si>
  <si>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</si>
  <si>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</si>
  <si>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</si>
  <si>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</si>
  <si>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</si>
  <si>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</si>
  <si>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</si>
  <si>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</si>
  <si>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</si>
  <si>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</si>
  <si>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</si>
  <si>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</si>
  <si>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</si>
  <si>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</si>
  <si>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</si>
  <si>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</si>
  <si>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</si>
  <si>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</si>
  <si>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</si>
  <si>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</si>
  <si>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</si>
  <si>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</si>
  <si>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</si>
  <si>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</si>
  <si>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</si>
  <si>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</si>
  <si>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</si>
  <si>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</si>
  <si>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</si>
  <si>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</si>
  <si>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</si>
  <si>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</si>
  <si>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</si>
  <si>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</si>
  <si>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</si>
  <si>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</si>
  <si>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</si>
  <si>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</si>
  <si>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</si>
  <si>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</si>
  <si>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</si>
  <si>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</si>
  <si>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</si>
  <si>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</si>
  <si>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</si>
  <si>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</si>
  <si>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</si>
  <si>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</si>
  <si>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</si>
  <si>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</si>
  <si>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</si>
  <si>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</si>
  <si>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</si>
  <si>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</si>
  <si>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</si>
  <si>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</si>
  <si>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</si>
  <si>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</si>
  <si>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</si>
  <si>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</si>
  <si>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</si>
  <si>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</si>
  <si>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</si>
  <si>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</si>
  <si>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</si>
  <si>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</si>
  <si>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</si>
  <si>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</si>
  <si>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</si>
  <si>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</si>
  <si>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</si>
  <si>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</si>
  <si>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</si>
  <si>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</si>
  <si>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</si>
  <si>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</si>
  <si>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</si>
  <si>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</si>
  <si>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</si>
  <si>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</si>
  <si>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</si>
  <si>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</si>
  <si>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</si>
  <si>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</si>
  <si>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</si>
  <si>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</si>
  <si>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</si>
  <si>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</si>
  <si>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</si>
  <si>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</si>
  <si>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</si>
  <si>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</si>
  <si>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</si>
  <si>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</si>
  <si>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</si>
  <si>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</si>
  <si>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</si>
  <si>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</si>
  <si>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</si>
  <si>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</si>
  <si>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</si>
  <si>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</si>
  <si>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</si>
  <si>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</si>
  <si>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</si>
  <si>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</si>
  <si>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</si>
  <si>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</si>
  <si>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</si>
  <si>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</si>
  <si>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</si>
  <si>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</si>
  <si>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</si>
  <si>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</si>
  <si>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</si>
  <si>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</si>
  <si>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</si>
  <si>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</si>
  <si>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</si>
  <si>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</si>
  <si>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</si>
  <si>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</si>
  <si>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</si>
  <si>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</si>
  <si>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</si>
  <si>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</si>
  <si>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</si>
  <si>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</si>
  <si>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</si>
  <si>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</si>
  <si>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</si>
  <si>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</si>
  <si>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</si>
  <si>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</si>
  <si>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</si>
  <si>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</si>
  <si>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</si>
  <si>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</si>
  <si>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</si>
  <si>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</si>
  <si>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</si>
  <si>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</si>
  <si>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</si>
  <si>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</si>
  <si>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</si>
  <si>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</si>
  <si>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</si>
  <si>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</si>
  <si>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</si>
  <si>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</si>
  <si>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</si>
  <si>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</si>
  <si>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</si>
  <si>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</si>
  <si>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</si>
  <si>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</si>
  <si>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</si>
  <si>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</si>
  <si>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</si>
  <si>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</si>
  <si>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</si>
  <si>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</si>
  <si>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</si>
  <si>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</si>
  <si>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</si>
  <si>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</si>
  <si>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</si>
  <si>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</si>
  <si>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</si>
  <si>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</si>
  <si>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</si>
  <si>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</si>
  <si>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</si>
  <si>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</si>
  <si>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</si>
  <si>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</si>
  <si>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</si>
  <si>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</si>
  <si>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</si>
  <si>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</si>
  <si>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</si>
  <si>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</si>
  <si>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</si>
  <si>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</si>
  <si>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</si>
  <si>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</si>
  <si>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</si>
  <si>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</si>
  <si>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</si>
  <si>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</si>
  <si>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</si>
  <si>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</si>
  <si>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</si>
  <si>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</si>
  <si>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</si>
  <si>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</si>
  <si>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</si>
  <si>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</si>
  <si>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</si>
  <si>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</si>
  <si>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</si>
  <si>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</si>
  <si>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</si>
  <si>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</si>
  <si>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</si>
  <si>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</si>
  <si>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</si>
  <si>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</si>
  <si>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</si>
  <si>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</si>
  <si>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</si>
  <si>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</si>
  <si>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</si>
  <si>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</si>
  <si>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</si>
  <si>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</si>
  <si>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</si>
  <si>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</si>
  <si>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</si>
  <si>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</si>
  <si>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</si>
  <si>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</si>
  <si>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</si>
  <si>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</si>
  <si>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</si>
  <si>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</si>
  <si>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</si>
  <si>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</si>
  <si>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</si>
  <si>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</si>
  <si>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</si>
  <si>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</si>
  <si>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</si>
  <si>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</si>
  <si>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</si>
  <si>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</si>
  <si>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</si>
  <si>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</si>
  <si>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</si>
  <si>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</si>
  <si>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</si>
  <si>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</si>
  <si>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</si>
  <si>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</si>
  <si>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</si>
  <si>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</si>
  <si>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</si>
  <si>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</si>
  <si>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</si>
  <si>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</si>
  <si>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</si>
  <si>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</si>
  <si>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</si>
  <si>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</si>
  <si>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</si>
  <si>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</si>
  <si>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</si>
  <si>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</si>
  <si>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</si>
  <si>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</si>
  <si>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</si>
  <si>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</si>
  <si>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</si>
  <si>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</si>
  <si>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</si>
  <si>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</si>
  <si>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</si>
  <si>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</si>
  <si>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</si>
  <si>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</si>
  <si>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</si>
  <si>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</si>
  <si>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</si>
  <si>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</si>
  <si>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</si>
  <si>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</si>
  <si>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</si>
  <si>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</si>
  <si>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</si>
  <si>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</si>
  <si>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</si>
  <si>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</si>
  <si>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</si>
  <si>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</si>
  <si>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</si>
  <si>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</si>
  <si>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</si>
  <si>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</si>
  <si>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</si>
  <si>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</si>
  <si>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</si>
  <si>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</si>
  <si>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</si>
  <si>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</si>
  <si>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</si>
  <si>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</si>
  <si>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</si>
  <si>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</si>
  <si>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</si>
  <si>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</si>
  <si>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</si>
  <si>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</si>
  <si>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</si>
  <si>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</si>
  <si>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</si>
  <si>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</si>
  <si>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</si>
  <si>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</si>
  <si>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</si>
  <si>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</si>
  <si>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</si>
  <si>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</si>
  <si>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</si>
  <si>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</si>
  <si>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</si>
  <si>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</si>
  <si>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</si>
  <si>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</si>
  <si>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</si>
  <si>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</si>
  <si>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</si>
  <si>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</si>
  <si>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</si>
  <si>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</si>
  <si>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</si>
  <si>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</si>
  <si>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</si>
  <si>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</si>
  <si>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</si>
  <si>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</si>
  <si>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</si>
  <si>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</si>
  <si>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</si>
  <si>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</si>
  <si>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</si>
  <si>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</si>
  <si>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</si>
  <si>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</si>
  <si>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</si>
  <si>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</si>
  <si>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</si>
  <si>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</si>
  <si>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</si>
  <si>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</si>
  <si>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</si>
  <si>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</si>
  <si>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</si>
  <si>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</si>
  <si>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</si>
  <si>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</si>
  <si>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</si>
  <si>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</si>
  <si>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</si>
  <si>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</si>
  <si>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</si>
  <si>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</si>
  <si>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</si>
  <si>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</si>
  <si>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</si>
  <si>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</si>
  <si>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</si>
  <si>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</si>
  <si>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</si>
  <si>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</si>
  <si>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</si>
  <si>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</si>
  <si>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</si>
  <si>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</si>
  <si>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</si>
  <si>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</si>
  <si>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</si>
  <si>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</si>
  <si>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</si>
  <si>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</si>
  <si>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</si>
  <si>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</si>
  <si>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</si>
  <si>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</si>
  <si>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</si>
  <si>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</si>
  <si>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</si>
  <si>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</si>
  <si>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</si>
  <si>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</si>
  <si>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</si>
  <si>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</si>
  <si>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</si>
  <si>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</si>
  <si>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</si>
  <si>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</si>
  <si>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</si>
  <si>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</si>
  <si>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</si>
  <si>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</si>
  <si>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</si>
  <si>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</si>
  <si>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</si>
  <si>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</si>
  <si>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</si>
  <si>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</si>
  <si>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</si>
  <si>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</si>
  <si>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</si>
  <si>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</si>
  <si>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</si>
  <si>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</si>
  <si>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</si>
  <si>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</si>
  <si>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</si>
  <si>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</si>
  <si>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</si>
  <si>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</si>
  <si>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</si>
  <si>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</si>
  <si>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</si>
  <si>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</si>
  <si>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</si>
  <si>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</si>
  <si>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</si>
  <si>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</si>
  <si>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</si>
  <si>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</si>
  <si>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</si>
  <si>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</si>
  <si>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</si>
  <si>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</si>
  <si>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</si>
  <si>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</si>
  <si>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</si>
  <si>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</si>
  <si>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</si>
  <si>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</si>
  <si>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</si>
  <si>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</si>
  <si>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</si>
  <si>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</si>
  <si>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</si>
  <si>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</si>
  <si>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</si>
  <si>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</si>
  <si>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</si>
  <si>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</si>
  <si>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</si>
  <si>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</si>
  <si>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</si>
  <si>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</si>
  <si>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</si>
  <si>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</si>
  <si>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</si>
  <si>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</si>
  <si>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</si>
  <si>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</si>
  <si>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</si>
  <si>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</si>
  <si>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</si>
  <si>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</si>
  <si>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</si>
  <si>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</si>
  <si>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</si>
  <si>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</si>
  <si>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</si>
  <si>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</si>
  <si>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</si>
  <si>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</si>
  <si>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</si>
  <si>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</si>
  <si>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</si>
  <si>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</si>
  <si>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</si>
  <si>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</si>
  <si>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</si>
  <si>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</si>
  <si>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</si>
  <si>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</si>
  <si>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</si>
  <si>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</si>
  <si>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</si>
  <si>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</si>
  <si>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</si>
  <si>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</si>
  <si>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</si>
  <si>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</si>
  <si>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</si>
  <si>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</si>
  <si>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</si>
  <si>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</si>
  <si>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</si>
  <si>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</si>
  <si>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</si>
  <si>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</si>
  <si>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</si>
  <si>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</si>
  <si>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</si>
  <si>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</si>
  <si>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</si>
  <si>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</si>
  <si>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</si>
  <si>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</si>
  <si>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</si>
  <si>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</si>
  <si>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</si>
  <si>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</si>
  <si>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</si>
  <si>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</si>
  <si>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</si>
  <si>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</si>
  <si>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</si>
  <si>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</si>
  <si>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</si>
  <si>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</si>
  <si>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</si>
  <si>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</si>
  <si>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</si>
  <si>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</si>
  <si>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</si>
  <si>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</si>
  <si>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</si>
  <si>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</si>
  <si>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</si>
  <si>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</si>
  <si>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</si>
  <si>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</si>
  <si>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</si>
  <si>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</si>
  <si>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</si>
  <si>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</si>
  <si>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</si>
  <si>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</si>
  <si>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</si>
  <si>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</si>
  <si>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</si>
  <si>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</si>
  <si>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</si>
  <si>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</si>
  <si>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</si>
  <si>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</si>
  <si>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</si>
  <si>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</si>
  <si>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</si>
  <si>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</si>
  <si>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</si>
  <si>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</si>
  <si>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</si>
  <si>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</si>
  <si>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</si>
  <si>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</si>
  <si>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</si>
  <si>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</si>
  <si>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</si>
  <si>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</si>
  <si>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</si>
  <si>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</si>
  <si>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</si>
  <si>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</si>
  <si>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</si>
  <si>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</si>
  <si>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</si>
  <si>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</si>
  <si>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</si>
  <si>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</si>
  <si>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</si>
  <si>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</si>
  <si>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</si>
  <si>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</si>
  <si>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</si>
  <si>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</si>
  <si>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</si>
  <si>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</si>
  <si>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</si>
  <si>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</si>
  <si>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</si>
  <si>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</si>
  <si>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</si>
  <si>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</si>
  <si>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</si>
  <si>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</si>
  <si>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</si>
  <si>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</si>
  <si>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</si>
  <si>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</si>
  <si>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</si>
  <si>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</si>
  <si>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</si>
  <si>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</si>
  <si>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</si>
  <si>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</si>
  <si>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</si>
  <si>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</si>
  <si>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</si>
  <si>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</si>
  <si>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</si>
  <si>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</si>
  <si>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</si>
  <si>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</si>
  <si>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</si>
  <si>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</si>
  <si>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</si>
  <si>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</si>
  <si>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</si>
  <si>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</si>
  <si>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</si>
  <si>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</si>
  <si>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</si>
  <si>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</si>
  <si>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</si>
  <si>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</si>
  <si>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</si>
  <si>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</si>
  <si>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</si>
  <si>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</si>
  <si>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</si>
  <si>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</si>
  <si>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</si>
  <si>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</si>
  <si>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</si>
  <si>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</si>
  <si>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</si>
  <si>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</si>
  <si>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</si>
  <si>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</si>
  <si>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</si>
  <si>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</si>
  <si>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</si>
  <si>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</si>
  <si>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</si>
  <si>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</si>
  <si>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</si>
  <si>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</si>
  <si>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</si>
  <si>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</si>
  <si>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</si>
  <si>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</si>
  <si>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</si>
  <si>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</si>
  <si>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</si>
  <si>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</si>
  <si>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</si>
  <si>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</si>
  <si>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</si>
  <si>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</si>
  <si>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</si>
  <si>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</si>
  <si>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</si>
  <si>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</si>
  <si>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</si>
  <si>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</si>
  <si>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</si>
  <si>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</si>
  <si>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</si>
  <si>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</si>
  <si>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</si>
  <si>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</si>
  <si>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</si>
  <si>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</si>
  <si>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</si>
  <si>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</si>
  <si>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</si>
  <si>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</si>
  <si>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</si>
  <si>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</si>
  <si>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</si>
  <si>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</si>
  <si>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</si>
  <si>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</si>
  <si>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</si>
  <si>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</si>
  <si>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</si>
  <si>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</si>
  <si>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</si>
  <si>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</si>
  <si>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</si>
  <si>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</si>
  <si>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</si>
  <si>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</si>
  <si>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</si>
  <si>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</si>
  <si>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</si>
  <si>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</si>
  <si>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</si>
  <si>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</si>
  <si>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</si>
  <si>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</si>
  <si>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</si>
  <si>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</si>
  <si>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</si>
  <si>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</si>
  <si>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</si>
  <si>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</si>
  <si>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</si>
  <si>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</si>
  <si>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</si>
  <si>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</si>
  <si>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</si>
  <si>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</si>
  <si>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</si>
  <si>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</si>
  <si>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</si>
  <si>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</si>
  <si>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</si>
  <si>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</si>
  <si>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</si>
  <si>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</si>
  <si>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</si>
  <si>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</si>
  <si>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</si>
  <si>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</si>
  <si>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</si>
  <si>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</si>
  <si>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</si>
  <si>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</si>
  <si>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</si>
  <si>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</si>
  <si>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</si>
  <si>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</si>
  <si>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</si>
  <si>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</si>
  <si>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</si>
  <si>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</si>
  <si>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</si>
  <si>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</si>
  <si>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</si>
  <si>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</si>
  <si>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</si>
  <si>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</si>
  <si>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</si>
  <si>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</si>
  <si>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</si>
  <si>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</si>
  <si>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</si>
  <si>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</si>
  <si>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</si>
  <si>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</si>
  <si>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</si>
  <si>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</si>
  <si>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</si>
  <si>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</si>
  <si>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</si>
  <si>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</si>
  <si>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</si>
  <si>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</si>
  <si>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</si>
  <si>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</si>
  <si>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</si>
  <si>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</si>
  <si>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</si>
  <si>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</si>
  <si>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</si>
  <si>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</si>
  <si>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</si>
  <si>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</si>
  <si>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</si>
  <si>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</si>
  <si>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</si>
  <si>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</si>
  <si>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</si>
  <si>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</si>
  <si>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</si>
  <si>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</si>
  <si>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</si>
  <si>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</si>
  <si>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</si>
  <si>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</si>
  <si>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</si>
  <si>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</si>
  <si>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</si>
  <si>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</si>
  <si>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</si>
  <si>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</si>
  <si>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</si>
  <si>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</si>
  <si>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</si>
  <si>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</si>
  <si>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</si>
  <si>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</si>
  <si>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</si>
  <si>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</si>
  <si>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</si>
  <si>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</si>
  <si>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</si>
  <si>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</si>
  <si>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</si>
  <si>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</si>
  <si>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</si>
  <si>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</si>
  <si>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</si>
  <si>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</si>
  <si>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</si>
  <si>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</si>
  <si>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</si>
  <si>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</si>
  <si>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</si>
  <si>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</si>
  <si>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</si>
  <si>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</si>
  <si>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</si>
  <si>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</si>
  <si>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</si>
  <si>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</si>
  <si>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</si>
  <si>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</si>
  <si>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</si>
  <si>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</si>
  <si>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</si>
  <si>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</si>
  <si>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</si>
  <si>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</si>
  <si>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</si>
  <si>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</si>
  <si>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</si>
  <si>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</si>
  <si>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</si>
  <si>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</si>
  <si>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</si>
  <si>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</si>
  <si>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</si>
  <si>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</si>
  <si>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</si>
  <si>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</si>
  <si>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</si>
  <si>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</si>
  <si>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</si>
  <si>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</si>
  <si>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</si>
  <si>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</si>
  <si>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</si>
  <si>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</si>
  <si>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</si>
  <si>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</si>
  <si>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</si>
  <si>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</si>
  <si>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</si>
  <si>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</si>
  <si>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</si>
  <si>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</si>
  <si>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</si>
  <si>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</si>
  <si>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</si>
  <si>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</si>
  <si>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</si>
  <si>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</si>
  <si>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</si>
  <si>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</si>
  <si>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</si>
  <si>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</si>
  <si>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</si>
  <si>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</si>
  <si>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</si>
  <si>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</si>
  <si>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</si>
  <si>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</si>
  <si>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</si>
  <si>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</si>
  <si>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</si>
  <si>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</si>
  <si>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</si>
  <si>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</si>
  <si>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</si>
  <si>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</si>
  <si>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</si>
  <si>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</si>
  <si>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</si>
  <si>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</si>
  <si>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</si>
  <si>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</si>
  <si>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</si>
  <si>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</si>
  <si>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</si>
  <si>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</si>
  <si>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</si>
  <si>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</si>
  <si>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</si>
  <si>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</si>
  <si>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</si>
  <si>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</si>
  <si>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</si>
  <si>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</si>
  <si>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</si>
  <si>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</si>
  <si>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</si>
  <si>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</si>
  <si>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</si>
  <si>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</si>
  <si>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</si>
  <si>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</si>
  <si>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</si>
  <si>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</si>
  <si>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</si>
  <si>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</si>
  <si>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</si>
  <si>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</si>
  <si>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</si>
  <si>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</si>
  <si>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</si>
  <si>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</si>
  <si>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</si>
  <si>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</si>
  <si>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</si>
  <si>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</si>
  <si>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</si>
  <si>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</si>
  <si>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</si>
  <si>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</si>
  <si>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</si>
  <si>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</si>
  <si>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</si>
  <si>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</si>
  <si>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</si>
  <si>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</si>
  <si>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</si>
  <si>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</si>
  <si>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</si>
  <si>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</si>
  <si>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</si>
  <si>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</si>
  <si>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</si>
  <si>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</si>
  <si>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</si>
  <si>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</si>
  <si>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</si>
  <si>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</si>
  <si>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</si>
  <si>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</si>
  <si>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</si>
  <si>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</si>
  <si>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</si>
  <si>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</si>
  <si>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</si>
  <si>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</si>
  <si>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</si>
  <si>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</si>
  <si>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</si>
  <si>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</si>
  <si>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</si>
  <si>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</si>
  <si>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</si>
  <si>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</si>
  <si>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</si>
  <si>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</si>
  <si>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</si>
  <si>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</si>
  <si>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</si>
  <si>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</si>
  <si>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</si>
  <si>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</si>
  <si>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</si>
  <si>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</si>
  <si>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</si>
  <si>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</si>
  <si>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</si>
  <si>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</si>
  <si>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</si>
  <si>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</si>
  <si>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</si>
  <si>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</si>
  <si>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</si>
  <si>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</si>
  <si>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</si>
  <si>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</si>
  <si>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</si>
  <si>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</si>
  <si>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</si>
  <si>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</si>
  <si>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</si>
  <si>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</si>
  <si>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</si>
  <si>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</si>
  <si>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</si>
  <si>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</si>
  <si>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</si>
  <si>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</si>
  <si>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</si>
  <si>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</si>
  <si>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</si>
  <si>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</si>
  <si>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</si>
  <si>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</si>
  <si>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</si>
  <si>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</si>
  <si>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</si>
  <si>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</si>
  <si>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</si>
  <si>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</si>
  <si>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</si>
  <si>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</si>
  <si>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</si>
  <si>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</si>
  <si>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</si>
  <si>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</si>
  <si>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</si>
  <si>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</si>
  <si>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</si>
  <si>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</si>
  <si>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</si>
  <si>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</si>
  <si>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</si>
  <si>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</si>
  <si>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</si>
  <si>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</si>
  <si>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</si>
  <si>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</si>
  <si>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</si>
  <si>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</si>
  <si>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</si>
  <si>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</si>
  <si>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</si>
  <si>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</si>
  <si>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</si>
  <si>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</si>
  <si>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</si>
  <si>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</si>
  <si>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</si>
  <si>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</si>
  <si>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</si>
  <si>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</si>
  <si>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</si>
  <si>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</si>
  <si>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</si>
  <si>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</si>
  <si>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</si>
  <si>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</si>
  <si>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</si>
  <si>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</si>
  <si>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</si>
  <si>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</si>
  <si>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</si>
  <si>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</si>
  <si>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</si>
  <si>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</si>
  <si>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</si>
  <si>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</si>
  <si>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</si>
  <si>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</si>
  <si>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</si>
  <si>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</si>
  <si>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</si>
  <si>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</si>
  <si>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</si>
  <si>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</si>
  <si>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</si>
  <si>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</si>
  <si>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</si>
  <si>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</si>
  <si>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</si>
  <si>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</si>
  <si>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</si>
  <si>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</si>
  <si>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</si>
  <si>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</si>
  <si>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</si>
  <si>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</si>
  <si>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</si>
  <si>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</si>
  <si>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</si>
  <si>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</si>
  <si>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</si>
  <si>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</si>
  <si>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</si>
  <si>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</si>
  <si>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</si>
  <si>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</si>
  <si>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</si>
  <si>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</si>
  <si>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</si>
  <si>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</si>
  <si>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</si>
  <si>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</si>
  <si>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</si>
  <si>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</si>
  <si>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</si>
  <si>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</si>
  <si>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</si>
  <si>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</si>
  <si>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</si>
  <si>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</si>
  <si>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</si>
  <si>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</si>
  <si>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</si>
  <si>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</si>
  <si>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</si>
  <si>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</si>
  <si>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</si>
  <si>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</si>
  <si>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</si>
  <si>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</si>
  <si>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</si>
  <si>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</si>
  <si>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</si>
  <si>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</si>
  <si>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</si>
  <si>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</si>
  <si>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</si>
  <si>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</si>
  <si>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</si>
  <si>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</si>
  <si>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</si>
  <si>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</si>
  <si>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</si>
  <si>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</si>
  <si>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</si>
  <si>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</si>
  <si>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</si>
  <si>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</si>
  <si>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</si>
  <si>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</si>
  <si>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</si>
  <si>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</si>
  <si>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</si>
  <si>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</si>
  <si>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</si>
  <si>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</si>
  <si>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</si>
  <si>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</si>
  <si>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</si>
  <si>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</si>
  <si>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</si>
  <si>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</si>
  <si>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</si>
  <si>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</si>
  <si>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</si>
  <si>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</si>
  <si>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</si>
  <si>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</si>
  <si>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</si>
  <si>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</si>
  <si>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</si>
  <si>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</si>
  <si>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</si>
  <si>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</si>
  <si>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</si>
  <si>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</si>
  <si>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</si>
  <si>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</si>
  <si>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</si>
  <si>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</si>
  <si>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</si>
  <si>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</si>
  <si>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</si>
  <si>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</si>
  <si>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</si>
  <si>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</si>
  <si>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</si>
  <si>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</si>
  <si>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</si>
  <si>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</si>
  <si>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</si>
  <si>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</si>
  <si>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</si>
  <si>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</si>
  <si>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</si>
  <si>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</si>
  <si>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</si>
  <si>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</si>
  <si>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</si>
  <si>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</si>
  <si>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</si>
  <si>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</si>
  <si>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</si>
  <si>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</si>
  <si>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</si>
  <si>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</si>
  <si>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</si>
  <si>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</si>
  <si>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</si>
  <si>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</si>
  <si>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</si>
  <si>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</si>
  <si>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</si>
  <si>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</si>
  <si>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</si>
  <si>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</si>
  <si>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</si>
  <si>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</si>
  <si>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</si>
  <si>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</si>
  <si>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</si>
  <si>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</si>
  <si>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</si>
  <si>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</si>
  <si>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</si>
  <si>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</si>
  <si>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</si>
  <si>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</si>
  <si>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</si>
  <si>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</si>
  <si>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</si>
  <si>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</si>
  <si>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</si>
  <si>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</si>
  <si>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</si>
  <si>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</si>
  <si>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</si>
  <si>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</si>
  <si>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</si>
  <si>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</si>
  <si>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</si>
  <si>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</si>
  <si>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</si>
  <si>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</si>
  <si>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</si>
  <si>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</si>
  <si>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</si>
  <si>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</si>
  <si>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</si>
  <si>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</si>
  <si>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</si>
  <si>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</si>
  <si>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</si>
  <si>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</si>
  <si>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</si>
  <si>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</si>
  <si>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</si>
  <si>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</si>
  <si>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</si>
  <si>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</si>
  <si>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</si>
  <si>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</si>
  <si>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</si>
  <si>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</si>
  <si>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</si>
  <si>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</si>
  <si>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</si>
  <si>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</si>
  <si>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</si>
  <si>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</si>
  <si>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</si>
  <si>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</si>
  <si>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</si>
  <si>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</si>
  <si>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</si>
  <si>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</si>
  <si>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</si>
  <si>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</si>
  <si>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</si>
  <si>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</si>
  <si>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</si>
  <si>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</si>
  <si>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</si>
  <si>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</si>
  <si>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</si>
  <si>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</si>
  <si>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</si>
  <si>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</si>
  <si>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</si>
  <si>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</si>
  <si>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</si>
  <si>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</si>
  <si>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</si>
  <si>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</si>
  <si>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</si>
  <si>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</si>
  <si>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</si>
  <si>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</si>
  <si>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</si>
  <si>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</si>
  <si>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</si>
  <si>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</si>
  <si>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</si>
  <si>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</si>
  <si>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</si>
  <si>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</si>
  <si>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</si>
  <si>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</si>
  <si>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</si>
  <si>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</si>
  <si>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</si>
  <si>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</si>
  <si>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</si>
  <si>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</si>
  <si>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</si>
  <si>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</si>
  <si>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</si>
  <si>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</si>
  <si>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</si>
  <si>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</si>
  <si>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</si>
  <si>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</si>
  <si>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</si>
  <si>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</si>
  <si>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</si>
  <si>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</si>
  <si>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</si>
  <si>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</si>
  <si>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</si>
  <si>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</si>
  <si>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</si>
  <si>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</si>
  <si>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</si>
  <si>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</si>
  <si>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</si>
  <si>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</si>
  <si>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</si>
  <si>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</si>
  <si>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</si>
  <si>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</si>
  <si>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</si>
  <si>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</si>
  <si>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</si>
  <si>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</si>
  <si>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</si>
  <si>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</si>
  <si>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</si>
  <si>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</si>
  <si>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</si>
  <si>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</si>
  <si>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</si>
  <si>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</si>
  <si>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</si>
  <si>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</si>
  <si>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</si>
  <si>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</si>
  <si>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</si>
  <si>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</si>
  <si>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</si>
  <si>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</si>
  <si>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</si>
  <si>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</si>
  <si>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</si>
  <si>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</si>
  <si>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</si>
  <si>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</si>
  <si>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</si>
  <si>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</si>
  <si>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</si>
  <si>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</si>
  <si>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</si>
  <si>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</si>
  <si>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</si>
  <si>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</si>
  <si>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</si>
  <si>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</si>
  <si>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</si>
  <si>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</si>
  <si>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</si>
  <si>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</si>
  <si>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</si>
  <si>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</si>
  <si>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</si>
  <si>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</si>
  <si>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</si>
  <si>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</si>
  <si>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</si>
  <si>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</si>
  <si>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</si>
  <si>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</si>
  <si>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</si>
  <si>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</si>
  <si>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</si>
  <si>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</si>
  <si>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</si>
  <si>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</si>
  <si>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</si>
  <si>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</si>
  <si>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</si>
  <si>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</si>
  <si>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</si>
  <si>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</si>
  <si>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</si>
  <si>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</si>
  <si>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</si>
  <si>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</si>
  <si>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</si>
  <si>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</si>
  <si>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</si>
  <si>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</si>
  <si>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</si>
  <si>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</si>
  <si>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</si>
  <si>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</si>
  <si>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</si>
  <si>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</si>
  <si>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</si>
  <si>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</si>
  <si>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</si>
  <si>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</si>
  <si>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</si>
  <si>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</si>
  <si>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</si>
  <si>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</si>
  <si>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</si>
  <si>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</si>
  <si>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</si>
  <si>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</si>
  <si>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</si>
  <si>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</si>
  <si>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</si>
  <si>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</si>
  <si>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</si>
  <si>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</si>
  <si>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</si>
  <si>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</si>
  <si>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</si>
  <si>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</si>
  <si>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</si>
  <si>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</si>
  <si>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</si>
  <si>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</si>
  <si>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</si>
  <si>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</si>
  <si>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</si>
  <si>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</si>
  <si>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</si>
  <si>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</si>
  <si>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</si>
  <si>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</si>
  <si>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</si>
  <si>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</si>
  <si>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</si>
  <si>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</si>
  <si>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</si>
  <si>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</si>
  <si>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</si>
  <si>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</si>
  <si>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</si>
  <si>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</si>
  <si>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</si>
  <si>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</si>
  <si>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</si>
  <si>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</si>
  <si>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</si>
  <si>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</si>
  <si>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</si>
  <si>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</si>
  <si>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</si>
  <si>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</si>
  <si>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</si>
  <si>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</si>
  <si>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</si>
  <si>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</si>
  <si>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</si>
  <si>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</si>
  <si>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</si>
  <si>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</si>
  <si>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</si>
  <si>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</si>
  <si>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</si>
  <si>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</si>
  <si>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</si>
  <si>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</si>
  <si>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</si>
  <si>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</si>
  <si>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</si>
  <si>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</si>
  <si>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</si>
  <si>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</si>
  <si>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</si>
  <si>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</si>
  <si>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</si>
  <si>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</si>
  <si>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</si>
  <si>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</si>
  <si>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</si>
  <si>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</si>
  <si>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</si>
  <si>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</si>
  <si>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</si>
  <si>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</si>
  <si>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</si>
  <si>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</si>
  <si>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</si>
  <si>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</si>
  <si>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</si>
  <si>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</si>
  <si>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</si>
  <si>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</si>
  <si>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</si>
  <si>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</si>
  <si>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</si>
  <si>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</si>
  <si>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</si>
  <si>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</si>
  <si>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</si>
  <si>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</si>
  <si>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</si>
  <si>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</si>
  <si>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</si>
  <si>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</si>
  <si>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</si>
  <si>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</si>
  <si>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</si>
  <si>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</si>
  <si>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</si>
  <si>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</si>
  <si>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</si>
  <si>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</si>
  <si>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</si>
  <si>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</si>
  <si>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</si>
  <si>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</si>
  <si>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</si>
  <si>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</si>
  <si>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</si>
  <si>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</si>
  <si>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</si>
  <si>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</si>
  <si>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</si>
  <si>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</si>
  <si>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</si>
  <si>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</si>
  <si>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</si>
  <si>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</si>
  <si>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</si>
  <si>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</si>
  <si>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</si>
  <si>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</si>
  <si>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</si>
  <si>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</si>
  <si>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</si>
  <si>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</si>
  <si>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</si>
  <si>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</si>
  <si>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</si>
  <si>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</si>
  <si>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</si>
  <si>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</si>
  <si>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</si>
  <si>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</si>
  <si>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</si>
  <si>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</si>
  <si>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</si>
  <si>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</si>
  <si>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</si>
  <si>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</si>
  <si>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</si>
  <si>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</si>
  <si>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</si>
  <si>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</si>
  <si>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</si>
  <si>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</si>
  <si>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</si>
  <si>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</si>
  <si>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</si>
  <si>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</si>
  <si>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</si>
  <si>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</si>
  <si>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</si>
  <si>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</si>
  <si>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</si>
  <si>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</si>
  <si>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</si>
  <si>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</si>
  <si>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</si>
  <si>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</si>
  <si>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</si>
  <si>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</si>
  <si>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</si>
  <si>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</si>
  <si>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</si>
  <si>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</si>
  <si>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</si>
  <si>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</si>
  <si>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</si>
  <si>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</si>
  <si>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</si>
  <si>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</si>
  <si>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</si>
  <si>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</si>
  <si>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</si>
  <si>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</si>
  <si>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</si>
  <si>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</si>
  <si>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</si>
  <si>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</si>
  <si>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</si>
  <si>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</si>
  <si>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</si>
  <si>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</si>
  <si>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</si>
  <si>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</si>
  <si>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</si>
  <si>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</si>
  <si>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</si>
  <si>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</si>
  <si>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</si>
  <si>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</si>
  <si>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</si>
  <si>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</si>
  <si>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</si>
  <si>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</si>
  <si>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</si>
  <si>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</si>
  <si>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</si>
  <si>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</si>
  <si>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</si>
  <si>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</si>
  <si>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</si>
  <si>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</si>
  <si>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</si>
  <si>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</si>
  <si>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</si>
  <si>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</si>
  <si>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</si>
  <si>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</si>
  <si>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</si>
  <si>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</si>
  <si>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</si>
  <si>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</si>
  <si>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</si>
  <si>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</si>
  <si>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</si>
  <si>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</si>
  <si>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</si>
  <si>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</si>
  <si>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</si>
  <si>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</si>
  <si>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</si>
  <si>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</si>
  <si>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</si>
  <si>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</si>
  <si>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</si>
  <si>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</si>
  <si>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</si>
  <si>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</si>
  <si>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</si>
  <si>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</si>
  <si>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</si>
  <si>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</si>
  <si>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</si>
  <si>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</si>
  <si>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</si>
  <si>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</si>
  <si>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</si>
  <si>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</si>
  <si>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</si>
  <si>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</si>
  <si>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</si>
  <si>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</si>
  <si>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</si>
  <si>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</si>
  <si>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</si>
  <si>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</si>
  <si>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</si>
  <si>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</si>
  <si>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</si>
  <si>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</si>
  <si>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</si>
  <si>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</si>
  <si>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</si>
  <si>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</si>
  <si>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</si>
  <si>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</si>
  <si>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</si>
  <si>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</si>
  <si>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</si>
  <si>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</si>
  <si>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</si>
  <si>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</si>
  <si>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</si>
  <si>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</si>
  <si>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</si>
  <si>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</si>
  <si>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</si>
  <si>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</si>
  <si>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</si>
  <si>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</si>
  <si>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</si>
  <si>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</si>
  <si>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</si>
  <si>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</si>
  <si>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</si>
  <si>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</si>
  <si>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</si>
  <si>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</si>
  <si>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</si>
  <si>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</si>
  <si>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</si>
  <si>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</si>
  <si>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</si>
  <si>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</si>
  <si>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</si>
  <si>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</si>
  <si>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</si>
  <si>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</si>
  <si>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</si>
  <si>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</si>
  <si>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</si>
  <si>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</si>
  <si>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</si>
  <si>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</si>
  <si>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</si>
  <si>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</si>
  <si>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</si>
  <si>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</si>
  <si>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</si>
  <si>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</si>
  <si>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</si>
  <si>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</si>
  <si>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</si>
  <si>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</si>
  <si>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</si>
  <si>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</si>
  <si>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</si>
  <si>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</si>
  <si>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</si>
  <si>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</si>
  <si>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</si>
  <si>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</si>
  <si>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</si>
  <si>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</si>
  <si>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</si>
  <si>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</si>
  <si>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</si>
  <si>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</si>
  <si>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</si>
  <si>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</si>
  <si>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</si>
  <si>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</si>
  <si>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</si>
  <si>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</si>
  <si>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</si>
  <si>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</si>
  <si>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</si>
  <si>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</si>
  <si>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</si>
  <si>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</si>
  <si>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</si>
  <si>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</si>
  <si>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</si>
  <si>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</si>
  <si>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</si>
  <si>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</si>
  <si>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</si>
  <si>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</si>
  <si>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</si>
  <si>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</si>
  <si>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</si>
  <si>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</si>
  <si>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</si>
  <si>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</si>
  <si>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</si>
  <si>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</si>
  <si>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</si>
  <si>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</si>
  <si>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</si>
  <si>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</si>
  <si>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</si>
  <si>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</si>
  <si>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</si>
  <si>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</si>
  <si>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</si>
  <si>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</si>
  <si>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</si>
  <si>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</si>
  <si>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</si>
  <si>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</si>
  <si>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</si>
  <si>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</si>
  <si>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</si>
  <si>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</si>
  <si>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</si>
  <si>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</si>
  <si>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</si>
  <si>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</si>
  <si>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</si>
  <si>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</si>
  <si>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</si>
  <si>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</si>
  <si>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</si>
  <si>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</si>
  <si>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</si>
  <si>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</si>
  <si>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</si>
  <si>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</si>
  <si>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</si>
  <si>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</si>
  <si>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</si>
  <si>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</si>
  <si>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</si>
  <si>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</si>
  <si>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</si>
  <si>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</si>
  <si>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</si>
  <si>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</si>
  <si>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</si>
  <si>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</si>
  <si>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</si>
  <si>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</si>
  <si>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</si>
  <si>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</si>
  <si>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</si>
  <si>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</si>
  <si>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</si>
  <si>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</si>
  <si>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</si>
  <si>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</si>
  <si>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</si>
  <si>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</si>
  <si>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</si>
  <si>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</si>
  <si>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</si>
  <si>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</si>
  <si>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</si>
  <si>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</si>
  <si>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</si>
  <si>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</si>
  <si>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</si>
  <si>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</si>
  <si>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</si>
  <si>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</si>
  <si>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</si>
  <si>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</si>
  <si>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</si>
  <si>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</si>
  <si>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</si>
  <si>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</si>
  <si>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</si>
  <si>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</si>
  <si>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</si>
  <si>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</si>
  <si>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</si>
  <si>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</si>
  <si>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</si>
  <si>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</si>
  <si>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</si>
  <si>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</si>
  <si>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</si>
  <si>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</si>
  <si>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</si>
  <si>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</si>
  <si>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</si>
  <si>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</si>
  <si>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</si>
  <si>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</si>
  <si>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</si>
  <si>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</si>
  <si>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</si>
  <si>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</si>
  <si>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</si>
  <si>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</si>
  <si>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</si>
  <si>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</si>
  <si>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</si>
  <si>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</si>
  <si>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</si>
  <si>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</si>
  <si>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</si>
  <si>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</si>
  <si>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</si>
  <si>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</si>
  <si>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</si>
  <si>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</si>
  <si>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</si>
  <si>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</si>
  <si>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</si>
  <si>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</si>
  <si>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</si>
  <si>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</si>
  <si>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</si>
  <si>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</si>
  <si>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</si>
  <si>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</si>
  <si>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</si>
  <si>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</si>
  <si>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</si>
  <si>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</si>
  <si>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</si>
  <si>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</si>
  <si>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</si>
  <si>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</si>
  <si>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</si>
  <si>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</si>
  <si>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</si>
  <si>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</si>
  <si>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</si>
  <si>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</si>
  <si>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</si>
  <si>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</si>
  <si>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</si>
  <si>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</si>
  <si>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</si>
  <si>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</si>
  <si>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</si>
  <si>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</si>
  <si>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</si>
  <si>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</si>
  <si>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</si>
  <si>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</si>
  <si>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</si>
  <si>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</si>
  <si>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</si>
  <si>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</si>
  <si>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</si>
  <si>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</si>
  <si>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</si>
  <si>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</si>
  <si>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</si>
  <si>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</si>
  <si>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</si>
  <si>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</si>
  <si>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</si>
  <si>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</si>
  <si>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</si>
  <si>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</si>
  <si>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</si>
  <si>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</si>
  <si>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</si>
  <si>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</si>
  <si>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</si>
  <si>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</si>
  <si>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</si>
  <si>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</si>
  <si>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</si>
  <si>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</si>
  <si>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</si>
  <si>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</si>
  <si>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</si>
  <si>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</si>
  <si>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</si>
  <si>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</si>
  <si>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</si>
  <si>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</si>
  <si>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</si>
  <si>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</si>
  <si>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</si>
  <si>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</si>
  <si>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</si>
  <si>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</si>
  <si>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</si>
  <si>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</si>
  <si>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</si>
  <si>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</si>
  <si>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</si>
  <si>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</si>
  <si>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</si>
  <si>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</si>
  <si>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</si>
  <si>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</si>
  <si>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</si>
  <si>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</si>
  <si>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</si>
  <si>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</si>
  <si>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</si>
  <si>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</si>
  <si>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</si>
  <si>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</si>
  <si>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</si>
  <si>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</si>
  <si>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</si>
  <si>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</si>
  <si>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</si>
  <si>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</si>
  <si>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</si>
  <si>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</si>
  <si>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</si>
  <si>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</si>
  <si>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</si>
  <si>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</si>
  <si>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</si>
  <si>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</si>
  <si>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</si>
  <si>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</si>
  <si>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</si>
  <si>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</si>
  <si>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</si>
  <si>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</si>
  <si>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</si>
  <si>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</si>
  <si>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</si>
  <si>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</si>
  <si>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</si>
  <si>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</si>
  <si>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</si>
  <si>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</si>
  <si>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</si>
  <si>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</si>
  <si>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</si>
  <si>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</si>
  <si>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</si>
  <si>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</si>
  <si>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</si>
  <si>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</si>
  <si>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</si>
  <si>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</si>
  <si>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</si>
  <si>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</si>
  <si>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</si>
  <si>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</si>
  <si>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</si>
  <si>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</si>
  <si>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</si>
  <si>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</si>
  <si>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</si>
  <si>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</si>
  <si>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</si>
  <si>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</si>
  <si>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</si>
  <si>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</si>
  <si>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</si>
  <si>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</si>
  <si>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</si>
  <si>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</si>
  <si>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</si>
  <si>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</si>
  <si>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</si>
  <si>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</si>
  <si>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</si>
  <si>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</si>
  <si>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</si>
  <si>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</si>
  <si>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</si>
  <si>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</si>
  <si>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</si>
  <si>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</si>
  <si>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</si>
  <si>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</si>
  <si>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</si>
  <si>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</si>
  <si>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</si>
  <si>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</si>
  <si>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</si>
  <si>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</si>
  <si>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</si>
  <si>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</si>
  <si>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</si>
  <si>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</si>
  <si>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</si>
  <si>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</si>
  <si>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</si>
  <si>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</si>
  <si>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</si>
  <si>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</si>
  <si>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</si>
  <si>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</si>
  <si>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</si>
  <si>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</si>
  <si>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</si>
  <si>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</si>
  <si>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</si>
  <si>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</si>
  <si>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</si>
  <si>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</si>
  <si>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</si>
  <si>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</si>
  <si>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</si>
  <si>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</si>
  <si>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</si>
  <si>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</si>
  <si>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</si>
  <si>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</si>
  <si>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</si>
  <si>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</si>
  <si>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</si>
  <si>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</si>
  <si>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</si>
  <si>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</si>
  <si>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</si>
  <si>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</si>
  <si>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</si>
  <si>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</si>
  <si>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</si>
  <si>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</si>
  <si>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</si>
  <si>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</si>
  <si>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</si>
  <si>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</si>
  <si>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</si>
  <si>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</si>
  <si>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</si>
  <si>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</si>
  <si>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</si>
  <si>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</si>
  <si>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</si>
  <si>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</si>
  <si>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</si>
  <si>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</si>
  <si>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</si>
  <si>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</si>
  <si>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</si>
  <si>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</si>
  <si>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</si>
  <si>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</si>
  <si>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</si>
  <si>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</si>
  <si>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</si>
  <si>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</si>
  <si>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</si>
  <si>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</si>
  <si>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</si>
  <si>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</si>
  <si>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</si>
  <si>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</si>
  <si>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</si>
  <si>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</si>
  <si>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</si>
  <si>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</si>
  <si>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</si>
  <si>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</si>
  <si>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</si>
  <si>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</si>
  <si>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</si>
  <si>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</si>
  <si>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</si>
  <si>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</si>
  <si>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</si>
  <si>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</si>
  <si>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</si>
  <si>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</si>
  <si>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</si>
  <si>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</si>
  <si>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</si>
  <si>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</si>
  <si>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</si>
  <si>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</si>
  <si>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</si>
  <si>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</si>
  <si>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</si>
  <si>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</si>
  <si>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</si>
  <si>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</si>
  <si>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</si>
  <si>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</si>
  <si>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</si>
  <si>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</si>
  <si>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</si>
  <si>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</si>
  <si>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</si>
  <si>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</si>
  <si>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</si>
  <si>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</si>
  <si>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</si>
  <si>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</si>
  <si>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</si>
  <si>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</si>
  <si>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</si>
  <si>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</si>
  <si>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</si>
  <si>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</si>
  <si>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</si>
  <si>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</si>
  <si>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</si>
  <si>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</si>
  <si>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</si>
  <si>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</si>
  <si>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</si>
  <si>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</si>
  <si>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</si>
  <si>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</si>
  <si>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</si>
  <si>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</si>
  <si>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</si>
  <si>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</si>
  <si>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</si>
  <si>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</si>
  <si>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</si>
  <si>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</si>
  <si>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</si>
  <si>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</si>
  <si>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</si>
  <si>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</si>
  <si>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</si>
  <si>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</si>
  <si>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</si>
  <si>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</si>
  <si>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</si>
  <si>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</si>
  <si>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</si>
  <si>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</si>
  <si>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</si>
  <si>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</si>
  <si>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</si>
  <si>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</si>
  <si>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</si>
  <si>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</si>
  <si>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</si>
  <si>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</si>
  <si>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</si>
  <si>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</si>
  <si>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</si>
  <si>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</si>
  <si>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</si>
  <si>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</si>
  <si>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</si>
  <si>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</si>
  <si>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</si>
  <si>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</si>
  <si>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</si>
  <si>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</si>
  <si>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</si>
  <si>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</si>
  <si>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</si>
  <si>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</si>
  <si>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</si>
  <si>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</si>
  <si>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</si>
  <si>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</si>
  <si>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</si>
  <si>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</si>
  <si>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</si>
  <si>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</si>
  <si>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</si>
  <si>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</si>
  <si>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</si>
  <si>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</si>
  <si>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</si>
  <si>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</si>
  <si>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</si>
  <si>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</si>
  <si>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</si>
  <si>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</si>
  <si>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</si>
  <si>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</si>
  <si>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</si>
  <si>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</si>
  <si>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</si>
  <si>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</si>
  <si>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</si>
  <si>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</si>
  <si>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</si>
  <si>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</si>
  <si>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</si>
  <si>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</si>
  <si>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</si>
  <si>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</si>
  <si>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</si>
  <si>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</si>
  <si>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</si>
  <si>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</si>
  <si>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</si>
  <si>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</si>
  <si>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</si>
  <si>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</si>
  <si>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</si>
  <si>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</si>
  <si>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</si>
  <si>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</si>
  <si>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</si>
  <si>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</si>
  <si>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</si>
  <si>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</si>
  <si>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</si>
  <si>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</si>
  <si>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</si>
  <si>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</si>
  <si>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</si>
  <si>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</si>
  <si>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</si>
  <si>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</si>
  <si>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</si>
  <si>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</si>
  <si>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</si>
  <si>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</si>
  <si>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</si>
  <si>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</si>
  <si>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</si>
  <si>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</si>
  <si>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</si>
  <si>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</si>
  <si>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</si>
  <si>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</si>
  <si>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</si>
  <si>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</si>
  <si>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</si>
  <si>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</si>
  <si>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</si>
  <si>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</si>
  <si>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</si>
  <si>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</si>
  <si>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</si>
  <si>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</si>
  <si>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</si>
  <si>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</si>
  <si>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</si>
  <si>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</si>
  <si>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</si>
  <si>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</si>
  <si>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</si>
  <si>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</si>
  <si>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</si>
  <si>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</si>
  <si>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</si>
  <si>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</si>
  <si>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</si>
  <si>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</si>
  <si>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</si>
  <si>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</si>
  <si>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</si>
  <si>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</si>
  <si>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</si>
  <si>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</si>
  <si>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</si>
  <si>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</si>
  <si>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</si>
  <si>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</si>
  <si>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</si>
  <si>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</si>
  <si>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</si>
  <si>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</si>
  <si>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</si>
  <si>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</si>
  <si>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</si>
  <si>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</si>
  <si>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</si>
  <si>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</si>
  <si>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</si>
  <si>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</si>
  <si>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</si>
  <si>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</si>
  <si>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</si>
  <si>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</si>
  <si>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</si>
  <si>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</si>
  <si>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</si>
  <si>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</si>
  <si>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</si>
  <si>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</si>
  <si>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</si>
  <si>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</si>
  <si>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</si>
  <si>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</si>
  <si>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</si>
  <si>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</si>
  <si>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</si>
  <si>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</si>
  <si>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</si>
  <si>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</si>
  <si>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</si>
  <si>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</si>
  <si>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</si>
  <si>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</si>
  <si>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</si>
  <si>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</si>
  <si>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</si>
  <si>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</si>
  <si>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</si>
  <si>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</si>
  <si>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</si>
  <si>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</si>
  <si>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</si>
  <si>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</si>
  <si>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</si>
  <si>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</si>
  <si>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</si>
  <si>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</si>
  <si>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</si>
  <si>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</si>
  <si>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</si>
  <si>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</si>
  <si>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</si>
  <si>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</si>
  <si>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</si>
  <si>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</si>
  <si>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</si>
  <si>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</si>
  <si>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</si>
  <si>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</si>
  <si>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</si>
  <si>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</si>
  <si>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</si>
  <si>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</si>
  <si>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</si>
  <si>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</si>
  <si>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</si>
  <si>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</si>
  <si>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</si>
  <si>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</si>
  <si>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</si>
  <si>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</si>
  <si>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</si>
  <si>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</si>
  <si>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</si>
  <si>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</si>
  <si>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</si>
  <si>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</si>
  <si>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</si>
  <si>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</si>
  <si>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</si>
  <si>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</si>
  <si>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</si>
  <si>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</si>
  <si>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</si>
  <si>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</si>
  <si>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</si>
  <si>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</si>
  <si>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</si>
  <si>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</si>
  <si>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</si>
  <si>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</si>
  <si>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</si>
  <si>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</si>
  <si>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</si>
  <si>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</si>
  <si>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</si>
  <si>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</si>
  <si>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</si>
  <si>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</si>
  <si>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</si>
  <si>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</si>
  <si>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</si>
  <si>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</si>
  <si>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</si>
  <si>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</si>
  <si>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</si>
  <si>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</si>
  <si>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</si>
  <si>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</si>
  <si>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</si>
  <si>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</si>
  <si>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</si>
  <si>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</si>
  <si>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</si>
  <si>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</si>
  <si>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</si>
  <si>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</si>
  <si>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</si>
  <si>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</si>
  <si>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</si>
  <si>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</si>
  <si>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</si>
  <si>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</si>
  <si>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</si>
  <si>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</si>
  <si>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</si>
  <si>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</si>
  <si>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</si>
  <si>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</si>
  <si>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</si>
  <si>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</si>
  <si>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</si>
  <si>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</si>
  <si>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</si>
  <si>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</si>
  <si>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</si>
  <si>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</si>
  <si>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</si>
  <si>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</si>
  <si>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</si>
  <si>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</si>
  <si>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</si>
  <si>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</si>
  <si>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</si>
  <si>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</si>
  <si>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</si>
  <si>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</si>
  <si>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</si>
  <si>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</si>
  <si>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</si>
  <si>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</si>
  <si>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</si>
  <si>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</si>
  <si>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</si>
  <si>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</si>
  <si>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</si>
  <si>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</si>
  <si>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</si>
  <si>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</si>
  <si>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</si>
  <si>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</si>
  <si>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</si>
  <si>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</si>
  <si>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</si>
  <si>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</si>
  <si>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</si>
  <si>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</si>
  <si>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</si>
  <si>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</si>
  <si>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</si>
  <si>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</si>
  <si>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</si>
  <si>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</si>
  <si>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</si>
  <si>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</si>
  <si>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</si>
  <si>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</si>
  <si>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</si>
  <si>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</si>
  <si>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</si>
  <si>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</si>
  <si>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</si>
  <si>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</si>
  <si>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</si>
  <si>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</si>
  <si>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</si>
  <si>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</si>
  <si>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</si>
  <si>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</si>
  <si>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</si>
  <si>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</si>
  <si>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</si>
  <si>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</si>
  <si>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</si>
  <si>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</si>
  <si>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</si>
  <si>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</si>
  <si>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</si>
  <si>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</si>
  <si>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</si>
  <si>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</si>
  <si>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</si>
  <si>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</si>
  <si>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</si>
  <si>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</si>
  <si>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</si>
  <si>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</si>
  <si>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</si>
  <si>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</si>
  <si>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</si>
  <si>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</si>
  <si>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</si>
  <si>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</si>
  <si>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</si>
  <si>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</si>
  <si>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</si>
  <si>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</si>
  <si>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</si>
  <si>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</si>
  <si>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</si>
  <si>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</si>
  <si>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</si>
  <si>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</si>
  <si>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</si>
  <si>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</si>
  <si>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</si>
  <si>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</si>
  <si>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</si>
  <si>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</si>
  <si>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</si>
  <si>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</si>
  <si>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</si>
  <si>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</si>
  <si>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</si>
  <si>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</si>
  <si>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</si>
  <si>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</si>
  <si>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</si>
  <si>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</si>
  <si>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</si>
  <si>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</si>
  <si>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</si>
  <si>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</si>
  <si>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</si>
  <si>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</si>
  <si>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</si>
  <si>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</si>
  <si>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</si>
  <si>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</si>
  <si>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</si>
  <si>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</si>
  <si>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</si>
  <si>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</si>
  <si>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</si>
  <si>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</si>
  <si>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</si>
  <si>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</si>
  <si>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</si>
  <si>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</si>
  <si>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</si>
  <si>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</si>
  <si>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</si>
  <si>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</si>
  <si>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</si>
  <si>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</si>
  <si>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</si>
  <si>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</si>
  <si>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</si>
  <si>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</si>
  <si>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</si>
  <si>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</si>
  <si>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</si>
  <si>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</si>
  <si>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</si>
  <si>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</si>
  <si>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</si>
  <si>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</si>
  <si>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</si>
  <si>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</si>
  <si>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</si>
  <si>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</si>
  <si>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</si>
  <si>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</si>
  <si>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</si>
  <si>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</si>
  <si>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</si>
  <si>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</si>
  <si>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</si>
  <si>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</si>
  <si>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</si>
  <si>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</si>
  <si>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</si>
  <si>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</si>
  <si>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</si>
  <si>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</si>
  <si>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</si>
  <si>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</si>
  <si>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</si>
  <si>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</si>
  <si>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</si>
  <si>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</si>
  <si>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</si>
  <si>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</si>
  <si>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</si>
  <si>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</si>
  <si>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</si>
  <si>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</si>
  <si>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</si>
  <si>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</si>
  <si>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</si>
  <si>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</si>
  <si>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</si>
  <si>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</si>
  <si>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</si>
  <si>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</si>
  <si>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</si>
  <si>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</si>
  <si>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</si>
  <si>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</si>
  <si>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</si>
  <si>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</si>
  <si>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</si>
  <si>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</si>
  <si>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</si>
  <si>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</si>
  <si>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</si>
  <si>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</si>
  <si>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</si>
  <si>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</si>
  <si>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</si>
  <si>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</si>
  <si>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</si>
  <si>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</si>
  <si>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</si>
  <si>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</si>
  <si>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</si>
  <si>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</si>
  <si>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</si>
  <si>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</si>
  <si>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</si>
  <si>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</si>
  <si>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</si>
  <si>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</si>
  <si>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</si>
  <si>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</si>
  <si>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</si>
  <si>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</si>
  <si>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</si>
  <si>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</si>
  <si>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</si>
  <si>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</si>
  <si>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</si>
  <si>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</si>
  <si>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</si>
  <si>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</si>
  <si>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</si>
  <si>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</si>
  <si>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</si>
  <si>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</si>
  <si>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</si>
  <si>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</si>
  <si>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</si>
  <si>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</si>
  <si>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</si>
  <si>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</si>
  <si>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</si>
  <si>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</si>
  <si>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</si>
  <si>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</si>
  <si>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</si>
  <si>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</si>
  <si>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</si>
  <si>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</si>
  <si>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</si>
  <si>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</si>
  <si>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</si>
  <si>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</si>
  <si>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</si>
  <si>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</si>
  <si>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</si>
  <si>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</si>
  <si>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</si>
  <si>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</si>
  <si>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</si>
  <si>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</si>
  <si>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</si>
  <si>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</si>
  <si>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</si>
  <si>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</si>
  <si>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</si>
  <si>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</si>
  <si>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</si>
  <si>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</si>
  <si>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</si>
  <si>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</si>
  <si>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</si>
  <si>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</si>
  <si>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</si>
  <si>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</si>
  <si>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</si>
  <si>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</si>
  <si>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</si>
  <si>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</si>
  <si>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</si>
  <si>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</si>
  <si>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</si>
  <si>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</si>
  <si>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</si>
  <si>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</si>
  <si>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</si>
  <si>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</si>
  <si>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</si>
  <si>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</si>
  <si>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</si>
  <si>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</si>
  <si>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</si>
  <si>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</si>
  <si>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</si>
  <si>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</si>
  <si>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</si>
  <si>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</si>
  <si>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</si>
  <si>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</si>
  <si>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</si>
  <si>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</si>
  <si>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</si>
  <si>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</si>
  <si>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</si>
  <si>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</si>
  <si>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</si>
  <si>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</si>
  <si>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</si>
  <si>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</si>
  <si>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</si>
  <si>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</si>
  <si>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</si>
  <si>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</si>
  <si>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</si>
  <si>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</si>
  <si>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</si>
  <si>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</si>
  <si>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</si>
  <si>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</si>
  <si>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</si>
  <si>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</si>
  <si>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</si>
  <si>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</si>
  <si>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</si>
  <si>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</si>
  <si>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</si>
  <si>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</si>
  <si>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</si>
  <si>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</si>
  <si>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</si>
  <si>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</si>
  <si>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</si>
  <si>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</si>
  <si>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</si>
  <si>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</si>
  <si>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</si>
  <si>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</si>
  <si>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</si>
  <si>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</si>
  <si>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</si>
  <si>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</si>
  <si>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</si>
  <si>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</si>
  <si>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</si>
  <si>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</si>
  <si>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</si>
  <si>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</si>
  <si>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</si>
  <si>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</si>
  <si>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</si>
  <si>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</si>
  <si>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</si>
  <si>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</si>
  <si>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</si>
  <si>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</si>
  <si>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</si>
  <si>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</si>
  <si>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</si>
  <si>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</si>
  <si>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</si>
  <si>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</si>
  <si>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</si>
  <si>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</si>
  <si>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</si>
  <si>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</si>
  <si>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</si>
  <si>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</si>
  <si>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</si>
  <si>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</si>
  <si>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</si>
  <si>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</si>
  <si>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</si>
  <si>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</si>
  <si>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</si>
  <si>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</si>
  <si>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</si>
  <si>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</si>
  <si>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</si>
  <si>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</si>
  <si>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</si>
  <si>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</si>
  <si>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</si>
  <si>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</si>
  <si>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</si>
  <si>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</si>
  <si>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</si>
  <si>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</si>
  <si>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</si>
  <si>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</si>
  <si>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</si>
  <si>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</si>
  <si>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</si>
  <si>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</si>
  <si>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</si>
  <si>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</si>
  <si>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</si>
  <si>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</si>
  <si>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</si>
  <si>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</si>
  <si>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</si>
  <si>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</si>
  <si>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</si>
  <si>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</si>
  <si>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</si>
  <si>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</si>
  <si>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</si>
  <si>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</si>
  <si>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</si>
  <si>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</si>
  <si>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</si>
  <si>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</si>
  <si>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</si>
  <si>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</si>
  <si>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</si>
  <si>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</si>
  <si>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</si>
  <si>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</si>
  <si>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</si>
  <si>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</si>
  <si>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</si>
  <si>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</si>
  <si>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</si>
  <si>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</si>
  <si>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</si>
  <si>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</si>
  <si>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</si>
  <si>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</si>
  <si>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</si>
  <si>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</si>
  <si>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</si>
  <si>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</si>
  <si>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</si>
  <si>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</si>
  <si>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</si>
  <si>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</si>
  <si>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</si>
  <si>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</si>
  <si>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</si>
  <si>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</si>
  <si>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</si>
  <si>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</si>
  <si>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</si>
  <si>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</si>
  <si>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</si>
  <si>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</si>
  <si>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</si>
  <si>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</si>
  <si>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</si>
  <si>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</si>
  <si>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</si>
  <si>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</si>
  <si>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</si>
  <si>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</si>
  <si>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</si>
  <si>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</si>
  <si>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</si>
  <si>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</si>
  <si>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</si>
  <si>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</si>
  <si>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</si>
  <si>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</si>
  <si>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</si>
  <si>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</si>
  <si>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</si>
  <si>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</si>
  <si>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</si>
  <si>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</si>
  <si>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</si>
  <si>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</si>
  <si>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</si>
  <si>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</si>
  <si>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</si>
  <si>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</si>
  <si>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</si>
  <si>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</si>
  <si>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</si>
  <si>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</si>
  <si>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</si>
  <si>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</si>
  <si>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</si>
  <si>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</si>
  <si>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</si>
  <si>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</si>
  <si>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</si>
  <si>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</si>
  <si>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</si>
  <si>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</si>
  <si>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</si>
  <si>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</si>
  <si>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</si>
  <si>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</si>
  <si>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</si>
  <si>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</si>
  <si>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</si>
  <si>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</si>
  <si>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</si>
  <si>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</si>
  <si>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</si>
  <si>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</si>
  <si>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</si>
  <si>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</si>
  <si>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</si>
  <si>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</si>
  <si>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</si>
  <si>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</si>
  <si>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</si>
  <si>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</si>
  <si>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</si>
  <si>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</si>
  <si>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</si>
  <si>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</si>
  <si>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</si>
  <si>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</si>
  <si>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</si>
  <si>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</si>
  <si>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</si>
  <si>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</si>
  <si>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</si>
  <si>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</si>
  <si>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</si>
  <si>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</si>
  <si>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</si>
  <si>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</si>
  <si>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</si>
  <si>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</si>
  <si>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</si>
  <si>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</si>
  <si>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</si>
  <si>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</si>
  <si>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</si>
  <si>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</si>
  <si>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</si>
  <si>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</si>
  <si>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</si>
  <si>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</si>
  <si>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</si>
  <si>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</si>
  <si>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</si>
  <si>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</si>
  <si>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</si>
  <si>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</si>
  <si>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</si>
  <si>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</si>
  <si>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</si>
  <si>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</si>
  <si>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</si>
  <si>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</si>
  <si>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</si>
  <si>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</si>
  <si>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</si>
  <si>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</si>
  <si>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</si>
  <si>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</si>
  <si>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</si>
  <si>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</si>
  <si>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</si>
  <si>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</si>
  <si>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</si>
  <si>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</si>
  <si>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</si>
  <si>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</si>
  <si>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</si>
  <si>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</si>
  <si>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</si>
  <si>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</si>
  <si>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</si>
  <si>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</si>
  <si>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</si>
  <si>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</si>
  <si>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</si>
  <si>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</si>
  <si>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</si>
  <si>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</si>
  <si>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</si>
  <si>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</si>
  <si>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</si>
  <si>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</si>
  <si>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</si>
  <si>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</si>
  <si>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</si>
  <si>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</si>
  <si>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</si>
  <si>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</si>
  <si>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</si>
  <si>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</si>
  <si>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</si>
  <si>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</si>
  <si>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</si>
  <si>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</si>
  <si>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</si>
  <si>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</si>
  <si>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</si>
  <si>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</si>
  <si>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</si>
  <si>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</si>
  <si>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</si>
  <si>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</si>
  <si>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</si>
  <si>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</si>
  <si>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</si>
  <si>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</si>
  <si>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</si>
  <si>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</si>
  <si>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</si>
  <si>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</si>
  <si>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</si>
  <si>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</si>
  <si>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</si>
  <si>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</si>
  <si>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</si>
  <si>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</si>
  <si>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</si>
  <si>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</si>
  <si>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</si>
  <si>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</si>
  <si>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</si>
  <si>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</si>
  <si>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</si>
  <si>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</si>
  <si>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</si>
  <si>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</si>
  <si>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</si>
  <si>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</si>
  <si>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</si>
  <si>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</si>
  <si>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</si>
  <si>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</si>
  <si>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</si>
  <si>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</si>
  <si>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</si>
  <si>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</si>
  <si>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</si>
  <si>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</si>
  <si>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</si>
  <si>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</si>
  <si>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</si>
  <si>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</si>
  <si>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</si>
  <si>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</si>
  <si>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</si>
  <si>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</si>
  <si>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</si>
  <si>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</si>
  <si>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</si>
  <si>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</si>
  <si>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</si>
  <si>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</si>
  <si>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</si>
  <si>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</si>
  <si>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</si>
  <si>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</si>
  <si>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</si>
  <si>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</si>
  <si>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</si>
  <si>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</si>
  <si>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</si>
  <si>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</si>
  <si>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</si>
  <si>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</si>
  <si>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</si>
  <si>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</si>
  <si>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</si>
  <si>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</si>
  <si>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</si>
  <si>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</si>
  <si>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</si>
  <si>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</si>
  <si>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</si>
  <si>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</si>
  <si>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</si>
  <si>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</si>
  <si>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</si>
  <si>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</si>
  <si>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</si>
  <si>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</si>
  <si>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</si>
  <si>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</si>
  <si>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</si>
  <si>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</si>
  <si>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</si>
  <si>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</si>
  <si>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</si>
  <si>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</si>
  <si>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</si>
  <si>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</si>
  <si>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</si>
  <si>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</si>
  <si>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</si>
  <si>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</si>
  <si>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</si>
  <si>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</si>
  <si>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</si>
  <si>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</si>
  <si>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</si>
  <si>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</si>
  <si>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</si>
  <si>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</si>
  <si>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</si>
  <si>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</si>
  <si>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</si>
  <si>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</si>
  <si>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</si>
  <si>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</si>
  <si>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</si>
  <si>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</si>
  <si>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</si>
  <si>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</si>
  <si>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</si>
  <si>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</si>
  <si>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</si>
  <si>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</si>
  <si>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</si>
  <si>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</si>
  <si>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</si>
  <si>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</si>
  <si>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</si>
  <si>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</si>
  <si>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</si>
  <si>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</si>
  <si>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</si>
  <si>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</si>
  <si>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</si>
  <si>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</si>
  <si>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</si>
  <si>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</si>
  <si>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</si>
  <si>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</si>
  <si>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</si>
  <si>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</si>
  <si>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</si>
  <si>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</si>
  <si>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</si>
  <si>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</si>
  <si>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</si>
  <si>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</si>
  <si>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</si>
  <si>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</si>
  <si>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</si>
  <si>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</si>
  <si>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</si>
  <si>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</si>
  <si>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</si>
  <si>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</si>
  <si>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</si>
  <si>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</si>
  <si>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</si>
  <si>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</si>
  <si>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</si>
  <si>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</si>
  <si>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</si>
  <si>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</si>
  <si>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</si>
  <si>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</si>
  <si>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</si>
  <si>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</si>
  <si>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</si>
  <si>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</si>
  <si>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</si>
  <si>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</si>
  <si>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</si>
  <si>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</si>
  <si>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</si>
  <si>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</si>
  <si>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</si>
  <si>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</si>
  <si>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</si>
  <si>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</si>
  <si>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</si>
  <si>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</si>
  <si>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</si>
  <si>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</si>
  <si>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</si>
  <si>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</si>
  <si>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</si>
  <si>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</si>
  <si>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</si>
  <si>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</si>
  <si>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</si>
  <si>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</si>
  <si>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</si>
  <si>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</si>
  <si>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</si>
  <si>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</si>
  <si>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</si>
  <si>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</si>
  <si>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</si>
  <si>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</si>
  <si>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</si>
  <si>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</si>
  <si>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</si>
  <si>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</si>
  <si>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</si>
  <si>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</si>
  <si>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</si>
  <si>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</si>
  <si>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</si>
  <si>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</si>
  <si>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</si>
  <si>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</si>
  <si>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</si>
  <si>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</si>
  <si>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</si>
  <si>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</si>
  <si>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</si>
  <si>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</si>
  <si>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</si>
  <si>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</si>
  <si>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</si>
  <si>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</si>
  <si>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</si>
  <si>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</si>
  <si>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</si>
  <si>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</si>
  <si>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</si>
  <si>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</si>
  <si>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</si>
  <si>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</si>
  <si>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</si>
  <si>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</si>
  <si>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</si>
  <si>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</si>
  <si>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</si>
  <si>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</si>
  <si>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</si>
  <si>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</si>
  <si>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</si>
  <si>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</si>
  <si>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</si>
  <si>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</si>
  <si>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</si>
  <si>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</si>
  <si>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</si>
  <si>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</si>
  <si>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</si>
  <si>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</si>
  <si>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</si>
  <si>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</si>
  <si>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</si>
  <si>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</si>
  <si>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</si>
  <si>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</si>
  <si>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</si>
  <si>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</si>
  <si>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</si>
  <si>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</si>
  <si>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</si>
  <si>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</si>
  <si>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</si>
  <si>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</si>
  <si>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</si>
  <si>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</si>
  <si>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</si>
  <si>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</si>
  <si>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</si>
  <si>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</si>
  <si>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</si>
  <si>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</si>
  <si>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</si>
  <si>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</si>
  <si>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</si>
  <si>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</si>
  <si>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</si>
  <si>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</si>
  <si>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</si>
  <si>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</si>
  <si>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</si>
  <si>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</si>
  <si>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</si>
  <si>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</si>
  <si>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</si>
  <si>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</si>
  <si>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</si>
  <si>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</si>
  <si>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</si>
  <si>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</si>
  <si>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</si>
  <si>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</si>
  <si>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</si>
  <si>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</si>
  <si>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</si>
  <si>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</si>
  <si>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</si>
  <si>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</si>
  <si>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</si>
  <si>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</si>
  <si>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</si>
  <si>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</si>
  <si>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</si>
  <si>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</si>
  <si>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</si>
  <si>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</si>
  <si>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</si>
  <si>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</si>
  <si>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</si>
  <si>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</si>
  <si>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</si>
  <si>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</si>
  <si>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</si>
  <si>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</si>
  <si>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</si>
  <si>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</si>
  <si>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</si>
  <si>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</si>
  <si>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</si>
  <si>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</si>
  <si>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</si>
  <si>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</si>
  <si>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</si>
  <si>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</si>
  <si>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</si>
  <si>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</si>
  <si>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</si>
  <si>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</si>
  <si>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</si>
  <si>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</si>
  <si>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</si>
  <si>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</si>
  <si>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</si>
  <si>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</si>
  <si>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</si>
  <si>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</si>
  <si>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</si>
  <si>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</si>
  <si>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</si>
  <si>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</si>
  <si>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</si>
  <si>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</si>
  <si>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</si>
  <si>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</si>
  <si>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</si>
  <si>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</si>
  <si>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</si>
  <si>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</si>
  <si>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</si>
  <si>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</si>
  <si>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</si>
  <si>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</si>
  <si>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</si>
  <si>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</si>
  <si>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</si>
  <si>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</si>
  <si>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</si>
  <si>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</si>
  <si>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</si>
  <si>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</si>
  <si>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</si>
  <si>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</si>
  <si>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</si>
  <si>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</si>
  <si>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</si>
  <si>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</si>
  <si>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</si>
  <si>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</si>
  <si>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</si>
  <si>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</si>
  <si>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</si>
  <si>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</si>
  <si>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</si>
  <si>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</si>
  <si>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</si>
  <si>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</si>
  <si>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</si>
  <si>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</si>
  <si>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</si>
  <si>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</si>
  <si>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</si>
  <si>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</si>
  <si>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</si>
  <si>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</si>
  <si>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</si>
  <si>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</si>
  <si>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</si>
  <si>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</si>
  <si>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</si>
  <si>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</si>
  <si>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</si>
  <si>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</si>
  <si>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</si>
  <si>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</si>
  <si>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</si>
  <si>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</si>
  <si>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</si>
  <si>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</si>
  <si>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</si>
  <si>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</si>
  <si>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</si>
  <si>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</si>
  <si>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</si>
  <si>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</si>
  <si>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</si>
  <si>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</si>
  <si>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</si>
  <si>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</si>
  <si>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</si>
  <si>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</si>
  <si>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</si>
  <si>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</si>
  <si>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</si>
  <si>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</si>
  <si>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</si>
  <si>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</si>
  <si>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</si>
  <si>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</si>
  <si>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</si>
  <si>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</si>
  <si>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</si>
  <si>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</si>
  <si>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</si>
  <si>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</si>
  <si>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</si>
  <si>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</si>
  <si>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</si>
  <si>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</si>
  <si>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</si>
  <si>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</si>
  <si>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</si>
  <si>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</si>
  <si>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</si>
  <si>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</si>
  <si>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</si>
  <si>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</si>
  <si>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</si>
  <si>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</si>
  <si>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</si>
  <si>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</si>
  <si>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</si>
  <si>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</si>
  <si>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</si>
  <si>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</si>
  <si>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</si>
  <si>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</si>
  <si>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</si>
  <si>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</si>
  <si>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</si>
  <si>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</si>
  <si>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</si>
  <si>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</si>
  <si>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</si>
  <si>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</si>
  <si>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</si>
  <si>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</si>
  <si>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</si>
  <si>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</si>
  <si>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</si>
  <si>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</si>
  <si>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</si>
  <si>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</si>
  <si>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</si>
  <si>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</si>
  <si>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</si>
  <si>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</si>
  <si>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</si>
  <si>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</si>
  <si>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</si>
  <si>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</si>
  <si>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</si>
  <si>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</si>
  <si>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</si>
  <si>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</si>
  <si>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</si>
  <si>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</si>
  <si>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</si>
  <si>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</si>
  <si>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</si>
  <si>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</si>
  <si>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</si>
  <si>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</si>
  <si>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</si>
  <si>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</si>
  <si>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</si>
  <si>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</si>
  <si>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</si>
  <si>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</si>
  <si>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</si>
  <si>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</si>
  <si>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</si>
  <si>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</si>
  <si>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</si>
  <si>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</si>
  <si>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</si>
  <si>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</si>
  <si>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</si>
  <si>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</si>
  <si>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</si>
  <si>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</si>
  <si>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</si>
  <si>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</si>
  <si>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</si>
  <si>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</si>
  <si>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</si>
  <si>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</si>
  <si>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</si>
  <si>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</si>
  <si>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</si>
  <si>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</si>
  <si>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</si>
  <si>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</si>
  <si>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</si>
  <si>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</si>
  <si>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</si>
  <si>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</si>
  <si>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</si>
  <si>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</si>
  <si>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</si>
  <si>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</si>
  <si>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</si>
  <si>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</si>
  <si>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</si>
  <si>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</si>
  <si>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</si>
  <si>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</si>
  <si>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</si>
  <si>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</si>
  <si>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</si>
  <si>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</si>
  <si>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</si>
  <si>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</si>
  <si>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</si>
  <si>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</si>
  <si>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</si>
  <si>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</si>
  <si>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</si>
  <si>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</si>
  <si>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</si>
  <si>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</si>
  <si>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</si>
  <si>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</si>
  <si>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</si>
  <si>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</si>
  <si>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</si>
  <si>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</si>
  <si>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</si>
  <si>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</si>
  <si>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</si>
  <si>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</si>
  <si>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</si>
  <si>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</si>
  <si>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</si>
  <si>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</si>
  <si>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</si>
  <si>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</si>
  <si>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</si>
  <si>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</si>
  <si>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</si>
  <si>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</si>
  <si>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</si>
  <si>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</si>
  <si>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</si>
  <si>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</si>
  <si>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</si>
  <si>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</si>
  <si>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</si>
  <si>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</si>
  <si>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</si>
  <si>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</si>
  <si>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</si>
  <si>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</si>
  <si>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</si>
  <si>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</si>
  <si>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</si>
  <si>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</si>
  <si>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</si>
  <si>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</si>
  <si>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</si>
  <si>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</si>
  <si>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</si>
  <si>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</si>
  <si>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</si>
  <si>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</si>
  <si>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</si>
  <si>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</si>
  <si>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</si>
  <si>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</si>
  <si>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</si>
  <si>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</si>
  <si>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</si>
  <si>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</si>
  <si>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</si>
  <si>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</si>
  <si>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</si>
  <si>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</si>
  <si>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</si>
  <si>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</si>
  <si>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</si>
  <si>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</si>
  <si>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</si>
  <si>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</si>
  <si>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</si>
  <si>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</si>
  <si>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</si>
  <si>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</si>
  <si>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</si>
  <si>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</si>
  <si>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</si>
  <si>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</si>
  <si>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</si>
  <si>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</si>
  <si>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</si>
  <si>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</si>
  <si>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</si>
  <si>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</si>
  <si>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</si>
  <si>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</si>
  <si>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</si>
  <si>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</si>
  <si>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</si>
  <si>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</si>
  <si>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</si>
  <si>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</si>
  <si>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</si>
  <si>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</si>
  <si>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</si>
  <si>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</si>
  <si>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</si>
  <si>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</si>
  <si>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</si>
  <si>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</si>
  <si>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</si>
  <si>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</si>
  <si>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</si>
  <si>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</si>
  <si>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</si>
  <si>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</si>
  <si>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</si>
  <si>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</si>
  <si>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</si>
  <si>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</si>
  <si>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</si>
  <si>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</si>
  <si>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</si>
  <si>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</si>
  <si>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</si>
  <si>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</si>
  <si>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</si>
  <si>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</si>
  <si>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</si>
  <si>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</si>
  <si>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</si>
  <si>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</si>
  <si>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</si>
  <si>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</si>
  <si>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</si>
  <si>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</si>
  <si>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</si>
  <si>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</si>
  <si>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</si>
  <si>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</si>
  <si>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</si>
  <si>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</si>
  <si>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</si>
  <si>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</si>
  <si>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</si>
  <si>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</si>
  <si>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</si>
  <si>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</si>
  <si>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</si>
  <si>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</si>
  <si>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</si>
  <si>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</si>
  <si>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</si>
  <si>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</si>
  <si>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</si>
  <si>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</si>
  <si>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</si>
  <si>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</si>
  <si>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</si>
  <si>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</si>
  <si>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</si>
  <si>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</si>
  <si>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</si>
  <si>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</si>
  <si>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</si>
  <si>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</si>
  <si>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</si>
  <si>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</si>
  <si>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</si>
  <si>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</si>
  <si>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</si>
  <si>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</si>
  <si>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</si>
  <si>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</si>
  <si>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</si>
  <si>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</si>
  <si>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</si>
  <si>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</si>
  <si>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</si>
  <si>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</si>
  <si>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</si>
  <si>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</si>
  <si>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</si>
  <si>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</si>
  <si>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</si>
  <si>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</si>
  <si>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</si>
  <si>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</si>
  <si>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</si>
  <si>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</si>
  <si>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</si>
  <si>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</si>
  <si>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</si>
  <si>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</si>
  <si>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</si>
  <si>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</si>
  <si>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</si>
  <si>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</si>
  <si>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</si>
  <si>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</si>
  <si>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</si>
  <si>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</si>
  <si>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</si>
  <si>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</si>
  <si>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</si>
  <si>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</si>
  <si>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</si>
  <si>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</si>
  <si>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</si>
  <si>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</si>
  <si>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</si>
  <si>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</si>
  <si>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</si>
  <si>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</si>
  <si>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</si>
  <si>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</si>
  <si>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</si>
  <si>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</si>
  <si>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</si>
  <si>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</si>
  <si>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</si>
  <si>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</si>
  <si>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</si>
  <si>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</si>
  <si>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</si>
  <si>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</si>
  <si>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</si>
  <si>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</si>
  <si>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</si>
  <si>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</si>
  <si>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</si>
  <si>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</si>
  <si>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</si>
  <si>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</si>
  <si>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</si>
  <si>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</si>
  <si>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</si>
  <si>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</si>
  <si>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</si>
  <si>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</si>
  <si>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</si>
  <si>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</si>
  <si>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</si>
  <si>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</si>
  <si>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</si>
  <si>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</si>
  <si>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</si>
  <si>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</si>
  <si>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</si>
  <si>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</si>
  <si>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</si>
  <si>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</si>
  <si>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</si>
  <si>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</si>
  <si>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</si>
  <si>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</si>
  <si>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</si>
  <si>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</si>
  <si>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</si>
  <si>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</si>
  <si>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</si>
  <si>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</si>
  <si>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</si>
  <si>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</si>
  <si>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</si>
  <si>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</si>
  <si>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</si>
  <si>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</si>
  <si>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</si>
  <si>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</si>
  <si>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</si>
  <si>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</si>
  <si>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</si>
  <si>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</si>
  <si>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</si>
  <si>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</si>
  <si>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</si>
  <si>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</si>
  <si>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</si>
  <si>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</si>
  <si>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</si>
  <si>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</si>
  <si>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</si>
  <si>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</si>
  <si>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</si>
  <si>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</si>
  <si>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</si>
  <si>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</si>
  <si>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</si>
  <si>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</si>
  <si>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</si>
  <si>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</si>
  <si>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</si>
  <si>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</si>
  <si>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</si>
  <si>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</si>
  <si>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</si>
  <si>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</si>
  <si>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</si>
  <si>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</si>
  <si>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</si>
  <si>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</si>
  <si>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</si>
  <si>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</si>
  <si>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</si>
  <si>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</si>
  <si>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</si>
  <si>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</si>
  <si>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</si>
  <si>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</si>
  <si>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</si>
  <si>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</si>
  <si>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</si>
  <si>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</si>
  <si>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</si>
  <si>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</si>
  <si>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</si>
  <si>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</si>
  <si>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</si>
  <si>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</si>
  <si>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</si>
  <si>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</si>
  <si>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</si>
  <si>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</si>
  <si>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</si>
  <si>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</si>
  <si>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</si>
  <si>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</si>
  <si>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</si>
  <si>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</si>
  <si>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</si>
  <si>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</si>
  <si>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</si>
  <si>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</si>
  <si>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</si>
  <si>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</si>
  <si>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</si>
  <si>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</si>
  <si>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</si>
  <si>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</si>
  <si>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</si>
  <si>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</si>
  <si>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</si>
  <si>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</si>
  <si>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</si>
  <si>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</si>
  <si>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</si>
  <si>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</si>
  <si>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</si>
  <si>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</si>
  <si>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</si>
  <si>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</si>
  <si>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</si>
  <si>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</si>
  <si>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</si>
  <si>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</si>
  <si>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</si>
  <si>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</si>
  <si>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</si>
  <si>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</si>
  <si>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</si>
  <si>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</si>
  <si>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</si>
  <si>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</si>
  <si>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</si>
  <si>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</si>
  <si>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</si>
  <si>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</si>
  <si>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</si>
  <si>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</si>
  <si>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</si>
  <si>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</si>
  <si>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</si>
  <si>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</si>
  <si>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</si>
  <si>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</si>
  <si>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</si>
  <si>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</si>
  <si>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</si>
  <si>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</si>
  <si>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</si>
  <si>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</si>
  <si>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</si>
  <si>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</si>
  <si>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</si>
  <si>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</si>
  <si>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</si>
  <si>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</si>
  <si>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</si>
  <si>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</si>
  <si>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</si>
  <si>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</si>
  <si>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</si>
  <si>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</si>
  <si>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</si>
  <si>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</si>
  <si>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</si>
  <si>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</si>
  <si>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</si>
  <si>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</si>
  <si>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</si>
  <si>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</si>
  <si>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</si>
  <si>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</si>
  <si>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</si>
  <si>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</si>
  <si>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</si>
  <si>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</si>
  <si>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</si>
  <si>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</si>
  <si>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</si>
  <si>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</si>
  <si>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</si>
  <si>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</si>
  <si>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</si>
  <si>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</si>
  <si>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</si>
  <si>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</si>
  <si>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</si>
  <si>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</si>
  <si>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</si>
  <si>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</si>
  <si>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</si>
  <si>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</si>
  <si>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</si>
  <si>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</si>
  <si>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</si>
  <si>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</si>
  <si>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</si>
  <si>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</si>
  <si>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</si>
  <si>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</si>
  <si>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</si>
  <si>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</si>
  <si>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</si>
  <si>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</si>
  <si>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</si>
  <si>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</si>
  <si>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</si>
  <si>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</si>
  <si>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</si>
  <si>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</si>
  <si>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</si>
  <si>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</si>
  <si>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</si>
  <si>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</si>
  <si>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</si>
  <si>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</si>
  <si>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</si>
  <si>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</si>
  <si>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</si>
  <si>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</si>
  <si>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</si>
  <si>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</si>
  <si>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</si>
  <si>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</si>
  <si>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</si>
  <si>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</si>
  <si>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</si>
  <si>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</si>
  <si>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</si>
  <si>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</si>
  <si>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</si>
  <si>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</si>
  <si>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</si>
  <si>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</si>
  <si>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</si>
  <si>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</si>
  <si>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</si>
  <si>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</si>
  <si>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</si>
  <si>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</si>
  <si>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</si>
  <si>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</si>
  <si>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</si>
  <si>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</si>
  <si>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</si>
  <si>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</si>
  <si>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</si>
  <si>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</si>
  <si>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</si>
  <si>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</si>
  <si>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</si>
  <si>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</si>
  <si>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</si>
  <si>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</si>
  <si>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</si>
  <si>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</si>
  <si>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</si>
  <si>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</si>
  <si>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</si>
  <si>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</si>
  <si>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</si>
  <si>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</si>
  <si>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</si>
  <si>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</si>
  <si>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</si>
  <si>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</si>
  <si>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</si>
  <si>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</si>
  <si>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</si>
  <si>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</si>
  <si>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</si>
  <si>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</si>
  <si>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</si>
  <si>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</si>
  <si>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</si>
  <si>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</si>
  <si>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</si>
  <si>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</si>
  <si>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</si>
  <si>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</si>
  <si>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</si>
  <si>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</si>
  <si>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</si>
  <si>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</si>
  <si>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</si>
  <si>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</si>
  <si>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</si>
  <si>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</si>
  <si>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</si>
  <si>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</si>
  <si>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</si>
  <si>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</si>
  <si>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</si>
  <si>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</si>
  <si>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</si>
  <si>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</si>
  <si>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</si>
  <si>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</si>
  <si>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</si>
  <si>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</si>
  <si>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</si>
  <si>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</si>
  <si>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</si>
  <si>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</si>
  <si>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</si>
  <si>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</si>
  <si>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</si>
  <si>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</si>
  <si>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</si>
  <si>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</si>
  <si>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</si>
  <si>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</si>
  <si>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</si>
  <si>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</si>
  <si>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</si>
  <si>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</si>
  <si>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</si>
  <si>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</si>
  <si>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</si>
  <si>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</si>
  <si>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</si>
  <si>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</si>
  <si>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</si>
  <si>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</si>
  <si>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</si>
  <si>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</si>
  <si>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</si>
  <si>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</si>
  <si>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</si>
  <si>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</si>
  <si>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</si>
  <si>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</si>
  <si>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</si>
  <si>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</si>
  <si>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</si>
  <si>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</si>
  <si>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</si>
  <si>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</si>
  <si>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</si>
  <si>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</si>
  <si>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</si>
  <si>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</si>
  <si>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</si>
  <si>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</si>
  <si>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</si>
  <si>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</si>
  <si>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</si>
  <si>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</si>
  <si>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</si>
  <si>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</si>
  <si>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</si>
  <si>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</si>
  <si>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</si>
  <si>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</si>
  <si>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</si>
  <si>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</si>
  <si>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</si>
  <si>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</si>
  <si>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</si>
  <si>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</si>
  <si>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</si>
  <si>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</si>
  <si>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</si>
  <si>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</si>
  <si>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</si>
  <si>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</si>
  <si>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</si>
  <si>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</si>
  <si>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</si>
  <si>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</si>
  <si>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</si>
  <si>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</si>
  <si>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</si>
  <si>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</si>
  <si>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</si>
  <si>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</si>
  <si>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</si>
  <si>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</si>
  <si>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</si>
  <si>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</si>
  <si>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</si>
  <si>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</si>
  <si>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</si>
  <si>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</si>
  <si>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</si>
  <si>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</si>
  <si>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</si>
  <si>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</si>
  <si>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</si>
  <si>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</si>
  <si>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</si>
  <si>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</si>
  <si>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</si>
  <si>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</si>
  <si>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</si>
  <si>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</si>
  <si>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</si>
  <si>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</si>
  <si>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</si>
  <si>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</si>
  <si>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</si>
  <si>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</si>
  <si>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</si>
  <si>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</si>
  <si>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</si>
  <si>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</si>
  <si>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</si>
  <si>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</si>
  <si>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</si>
  <si>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</si>
  <si>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</si>
  <si>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</si>
  <si>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</si>
  <si>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</si>
  <si>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</si>
  <si>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</si>
  <si>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</si>
  <si>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</si>
  <si>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</si>
  <si>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</si>
  <si>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</si>
  <si>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</si>
  <si>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</si>
  <si>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</si>
  <si>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</si>
  <si>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</si>
  <si>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</si>
  <si>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</si>
  <si>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</si>
  <si>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</si>
  <si>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</si>
  <si>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</si>
  <si>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</si>
  <si>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</si>
  <si>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</si>
  <si>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</si>
  <si>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</si>
  <si>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</si>
  <si>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</si>
  <si>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</si>
  <si>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</si>
  <si>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</si>
  <si>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</si>
  <si>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</si>
  <si>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</si>
  <si>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</si>
  <si>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</si>
  <si>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</si>
  <si>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</si>
  <si>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</si>
  <si>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</si>
  <si>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</si>
  <si>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</si>
  <si>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</si>
  <si>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</si>
  <si>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</si>
  <si>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</si>
  <si>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</si>
  <si>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</si>
  <si>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</si>
  <si>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</si>
  <si>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</si>
  <si>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</si>
  <si>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</si>
  <si>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</si>
  <si>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</si>
  <si>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</si>
  <si>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</si>
  <si>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</si>
  <si>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</si>
  <si>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</si>
  <si>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</si>
  <si>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</si>
  <si>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</si>
  <si>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</si>
  <si>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</si>
  <si>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</si>
  <si>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</si>
  <si>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</si>
  <si>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</si>
  <si>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</si>
  <si>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</si>
  <si>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</si>
  <si>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</si>
  <si>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</si>
  <si>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</si>
  <si>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</si>
  <si>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</si>
  <si>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</si>
  <si>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</si>
  <si>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</si>
  <si>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</si>
  <si>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</si>
  <si>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</si>
  <si>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</si>
  <si>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</si>
  <si>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</si>
  <si>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</si>
  <si>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</si>
  <si>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</si>
  <si>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</si>
  <si>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</si>
  <si>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</si>
  <si>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</si>
  <si>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</si>
  <si>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</si>
  <si>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</si>
  <si>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</si>
  <si>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</si>
  <si>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</si>
  <si>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</si>
  <si>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</si>
  <si>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</si>
  <si>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</si>
  <si>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</si>
  <si>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</si>
  <si>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</si>
  <si>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</si>
  <si>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</si>
  <si>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</si>
  <si>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</si>
  <si>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</si>
  <si>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</si>
  <si>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</si>
  <si>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</si>
  <si>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</si>
  <si>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</si>
  <si>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</si>
  <si>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</si>
  <si>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</si>
  <si>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</si>
  <si>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</si>
  <si>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</si>
  <si>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</si>
  <si>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</si>
  <si>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</si>
  <si>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</si>
  <si>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</si>
  <si>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</si>
  <si>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</si>
  <si>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</si>
  <si>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</si>
  <si>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</si>
  <si>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</si>
  <si>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</si>
  <si>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</si>
  <si>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</si>
  <si>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</si>
  <si>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</si>
  <si>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</si>
  <si>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</si>
  <si>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</si>
  <si>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</si>
  <si>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</si>
  <si>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</si>
  <si>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</si>
  <si>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</si>
  <si>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</si>
  <si>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</si>
  <si>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</si>
  <si>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</si>
  <si>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</si>
  <si>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</si>
  <si>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</si>
  <si>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</si>
  <si>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</si>
  <si>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</si>
  <si>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</si>
  <si>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</si>
  <si>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</si>
  <si>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</si>
  <si>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</si>
  <si>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</si>
  <si>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</si>
  <si>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</si>
  <si>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</si>
  <si>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</si>
  <si>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</si>
  <si>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</si>
  <si>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</si>
  <si>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</si>
  <si>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</si>
  <si>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</si>
  <si>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</si>
  <si>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</si>
  <si>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</si>
  <si>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</si>
  <si>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</si>
  <si>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</si>
  <si>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</si>
  <si>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</si>
  <si>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</si>
  <si>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</si>
  <si>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</si>
  <si>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</si>
  <si>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</si>
  <si>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</si>
  <si>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</si>
  <si>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</si>
  <si>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</si>
  <si>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</si>
  <si>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</si>
  <si>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</si>
  <si>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</si>
  <si>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</si>
  <si>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</si>
  <si>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</si>
  <si>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</si>
  <si>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</si>
  <si>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</si>
  <si>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</si>
  <si>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</si>
  <si>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</si>
  <si>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</si>
  <si>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</si>
  <si>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</si>
  <si>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</si>
  <si>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</si>
  <si>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</si>
  <si>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</si>
  <si>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</si>
  <si>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</si>
  <si>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</si>
  <si>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</si>
  <si>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</si>
  <si>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</si>
  <si>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</si>
  <si>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</si>
  <si>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</si>
  <si>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</si>
  <si>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</si>
  <si>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</si>
  <si>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</si>
  <si>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</si>
  <si>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</si>
  <si>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</si>
  <si>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</si>
  <si>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</si>
  <si>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</si>
  <si>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</si>
  <si>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</si>
  <si>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</si>
  <si>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</si>
  <si>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</si>
  <si>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</si>
  <si>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</si>
  <si>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</si>
  <si>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</si>
  <si>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</si>
  <si>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</si>
  <si>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</si>
  <si>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</si>
  <si>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</si>
  <si>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</si>
  <si>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</si>
  <si>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</si>
  <si>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</si>
  <si>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</si>
  <si>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</si>
  <si>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</si>
  <si>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</si>
  <si>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</si>
  <si>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</si>
  <si>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</si>
  <si>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</si>
  <si>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</si>
  <si>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</si>
  <si>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</si>
  <si>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</si>
  <si>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</si>
  <si>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</si>
  <si>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</si>
  <si>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</si>
  <si>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</si>
  <si>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</si>
  <si>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</si>
  <si>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</si>
  <si>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</si>
  <si>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</si>
  <si>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</si>
  <si>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</si>
  <si>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</si>
  <si>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</si>
  <si>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</si>
  <si>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</si>
  <si>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</si>
  <si>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</si>
  <si>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</si>
  <si>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</si>
  <si>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</si>
  <si>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</si>
  <si>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</si>
  <si>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</si>
  <si>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</si>
  <si>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</si>
  <si>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</si>
  <si>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</si>
  <si>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</si>
  <si>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</si>
  <si>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</si>
  <si>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</si>
  <si>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</si>
  <si>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</si>
  <si>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</si>
  <si>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</si>
  <si>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</si>
  <si>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</si>
  <si>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</si>
  <si>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</si>
  <si>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</si>
  <si>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</si>
  <si>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</si>
  <si>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</si>
  <si>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</si>
  <si>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</si>
  <si>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</si>
  <si>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</si>
  <si>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</si>
  <si>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</si>
  <si>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</si>
  <si>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</si>
  <si>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</si>
  <si>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</si>
  <si>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</si>
  <si>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</si>
  <si>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</si>
  <si>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</si>
  <si>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</si>
  <si>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</si>
  <si>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</si>
  <si>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</si>
  <si>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</si>
  <si>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</si>
  <si>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</si>
  <si>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</si>
  <si>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</si>
  <si>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</si>
  <si>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</si>
  <si>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</si>
  <si>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</si>
  <si>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</si>
  <si>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</si>
  <si>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</si>
  <si>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</si>
  <si>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</si>
  <si>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</si>
  <si>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</si>
  <si>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</si>
  <si>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</si>
  <si>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</si>
  <si>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</si>
  <si>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</si>
  <si>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</si>
  <si>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</si>
  <si>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</si>
  <si>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</si>
  <si>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</si>
  <si>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</si>
  <si>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</si>
  <si>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</si>
  <si>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</si>
  <si>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</si>
  <si>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</si>
  <si>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</si>
  <si>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</si>
  <si>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</si>
  <si>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</si>
  <si>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</si>
  <si>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</si>
  <si>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</si>
  <si>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</si>
  <si>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</si>
  <si>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</si>
  <si>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</si>
  <si>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</si>
  <si>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</si>
  <si>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</si>
  <si>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</si>
  <si>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</si>
  <si>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</si>
  <si>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</si>
  <si>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</si>
  <si>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</si>
  <si>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</si>
  <si>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</si>
  <si>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</si>
  <si>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</si>
  <si>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</si>
  <si>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</si>
  <si>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</si>
  <si>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</si>
  <si>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</si>
  <si>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</si>
  <si>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</si>
  <si>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</si>
  <si>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</si>
  <si>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</si>
  <si>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</si>
  <si>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</si>
  <si>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</si>
  <si>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</si>
  <si>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</si>
  <si>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</si>
  <si>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</si>
  <si>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</si>
  <si>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</si>
  <si>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</si>
  <si>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</si>
  <si>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</si>
  <si>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</si>
  <si>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</si>
  <si>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</si>
  <si>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</si>
  <si>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</si>
  <si>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</si>
  <si>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</si>
  <si>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</si>
  <si>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</si>
  <si>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</si>
  <si>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</si>
  <si>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</si>
  <si>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</si>
  <si>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</si>
  <si>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</si>
  <si>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</si>
  <si>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</si>
  <si>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</si>
  <si>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</si>
  <si>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</si>
  <si>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</si>
  <si>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</si>
  <si>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</si>
  <si>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</si>
  <si>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</si>
  <si>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</si>
  <si>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</si>
  <si>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</si>
  <si>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</si>
  <si>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</si>
  <si>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</si>
  <si>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</si>
  <si>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</si>
  <si>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</si>
  <si>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</si>
  <si>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</si>
  <si>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</si>
  <si>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</si>
  <si>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</si>
  <si>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</si>
  <si>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</si>
  <si>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</si>
  <si>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</si>
  <si>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</si>
  <si>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</si>
  <si>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</si>
  <si>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</si>
  <si>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</si>
  <si>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</si>
  <si>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</si>
  <si>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</si>
  <si>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</si>
  <si>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</si>
  <si>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</si>
  <si>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</si>
  <si>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</si>
  <si>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</si>
  <si>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</si>
  <si>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</si>
  <si>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</si>
  <si>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</si>
  <si>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</si>
  <si>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</si>
  <si>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</si>
  <si>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</si>
  <si>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</si>
  <si>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</si>
  <si>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</si>
  <si>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</si>
  <si>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</si>
  <si>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</si>
  <si>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</si>
  <si>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</si>
  <si>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</si>
  <si>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</si>
  <si>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</si>
  <si>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</si>
  <si>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</si>
  <si>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</si>
  <si>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</si>
  <si>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</si>
  <si>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</si>
  <si>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</si>
  <si>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</si>
  <si>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</si>
  <si>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</si>
  <si>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</si>
  <si>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</si>
  <si>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</si>
  <si>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</si>
  <si>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</si>
  <si>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</si>
  <si>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</si>
  <si>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</si>
  <si>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</si>
  <si>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</si>
  <si>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</si>
  <si>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</si>
  <si>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</si>
  <si>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</si>
  <si>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</si>
  <si>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</si>
  <si>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</si>
  <si>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</si>
  <si>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</si>
  <si>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</si>
  <si>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</si>
  <si>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</si>
  <si>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</si>
  <si>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</si>
  <si>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</si>
  <si>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</si>
  <si>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</si>
  <si>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</si>
  <si>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</si>
  <si>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</si>
  <si>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</si>
  <si>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</si>
  <si>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</si>
  <si>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</si>
  <si>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</si>
  <si>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</si>
  <si>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</si>
  <si>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</si>
  <si>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</si>
  <si>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</si>
  <si>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</si>
  <si>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</si>
  <si>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</si>
  <si>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</si>
  <si>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</si>
  <si>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</si>
  <si>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</si>
  <si>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</si>
  <si>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</si>
  <si>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</si>
  <si>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</si>
  <si>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</si>
  <si>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</si>
  <si>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</si>
  <si>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</si>
  <si>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</si>
  <si>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</si>
  <si>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</si>
  <si>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</si>
  <si>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</si>
  <si>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</si>
  <si>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</si>
  <si>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</si>
  <si>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</si>
  <si>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</si>
  <si>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</si>
  <si>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</si>
  <si>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</si>
  <si>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</si>
  <si>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</si>
  <si>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</si>
  <si>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</si>
  <si>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</si>
  <si>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</si>
  <si>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</si>
  <si>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</si>
  <si>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</si>
  <si>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</si>
  <si>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</si>
  <si>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</si>
  <si>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</si>
  <si>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</si>
  <si>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</si>
  <si>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</si>
  <si>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</si>
  <si>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</si>
  <si>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</si>
  <si>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</si>
  <si>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</si>
  <si>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</si>
  <si>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</si>
  <si>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</si>
  <si>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</si>
  <si>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</si>
  <si>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</si>
  <si>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</si>
  <si>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</si>
  <si>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</si>
  <si>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</si>
  <si>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</si>
  <si>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</si>
  <si>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</si>
  <si>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</si>
  <si>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</si>
  <si>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</si>
  <si>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</si>
  <si>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</si>
  <si>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</si>
  <si>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</si>
  <si>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</si>
  <si>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</si>
  <si>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</si>
  <si>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</si>
  <si>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</si>
  <si>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</si>
  <si>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</si>
  <si>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</si>
  <si>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</si>
  <si>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</si>
  <si>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</si>
  <si>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</si>
  <si>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</si>
  <si>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</si>
  <si>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</si>
  <si>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</si>
  <si>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</si>
  <si>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</si>
  <si>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</si>
  <si>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</si>
  <si>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</si>
  <si>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</si>
  <si>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</si>
  <si>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</si>
  <si>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</si>
  <si>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</si>
  <si>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</si>
  <si>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</si>
  <si>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</si>
  <si>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</si>
  <si>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</si>
  <si>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</si>
  <si>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</si>
  <si>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</si>
  <si>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</si>
  <si>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</si>
  <si>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</si>
  <si>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</si>
  <si>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</si>
  <si>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</si>
  <si>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</si>
  <si>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</si>
  <si>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</si>
  <si>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</si>
  <si>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</si>
  <si>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</si>
  <si>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</si>
  <si>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</si>
  <si>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</si>
  <si>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</si>
  <si>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</si>
  <si>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</si>
  <si>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</si>
  <si>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</si>
  <si>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</si>
  <si>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</si>
  <si>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</si>
  <si>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</si>
  <si>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</si>
  <si>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</si>
  <si>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</si>
  <si>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</si>
  <si>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</si>
  <si>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</si>
  <si>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</si>
  <si>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</si>
  <si>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</si>
  <si>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</si>
  <si>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</si>
  <si>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</si>
  <si>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</si>
  <si>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</si>
  <si>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</si>
  <si>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</si>
  <si>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</si>
  <si>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</si>
  <si>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</si>
  <si>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</si>
  <si>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</si>
  <si>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</si>
  <si>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</si>
  <si>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</si>
  <si>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</si>
  <si>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</si>
  <si>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</si>
  <si>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</si>
  <si>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</si>
  <si>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</si>
  <si>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</si>
  <si>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</si>
  <si>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</si>
  <si>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</si>
  <si>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</si>
  <si>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</si>
  <si>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</si>
  <si>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</si>
  <si>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</si>
  <si>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</si>
  <si>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</si>
  <si>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</si>
  <si>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</si>
  <si>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</si>
  <si>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</si>
  <si>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</si>
  <si>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</si>
  <si>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</si>
  <si>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</si>
  <si>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</si>
  <si>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</si>
  <si>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</si>
  <si>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</si>
  <si>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</si>
  <si>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</si>
  <si>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</si>
  <si>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</si>
  <si>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</si>
  <si>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</si>
  <si>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</si>
  <si>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</si>
  <si>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</si>
  <si>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</si>
  <si>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</si>
  <si>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</si>
  <si>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</si>
  <si>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</si>
  <si>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</si>
  <si>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</si>
  <si>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</si>
  <si>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</si>
  <si>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</si>
  <si>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</si>
  <si>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</si>
  <si>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</si>
  <si>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</si>
  <si>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</si>
  <si>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</si>
  <si>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</si>
  <si>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</si>
  <si>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</si>
  <si>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</si>
  <si>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</si>
  <si>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</si>
  <si>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</si>
  <si>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</si>
  <si>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</si>
  <si>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</si>
  <si>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</si>
  <si>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</si>
  <si>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</si>
  <si>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</si>
  <si>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</si>
  <si>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</si>
  <si>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</si>
  <si>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</si>
  <si>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</si>
  <si>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</si>
  <si>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</si>
  <si>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</si>
  <si>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</si>
  <si>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</si>
  <si>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</si>
  <si>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</si>
  <si>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</si>
  <si>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</si>
  <si>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</si>
  <si>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</si>
  <si>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</si>
  <si>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</si>
  <si>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</si>
  <si>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</si>
  <si>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</si>
  <si>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</si>
  <si>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</si>
  <si>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</si>
  <si>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</si>
  <si>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</si>
  <si>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</si>
  <si>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</si>
  <si>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</si>
  <si>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</si>
  <si>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</si>
  <si>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</si>
  <si>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</si>
  <si>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</si>
  <si>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</si>
  <si>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</si>
  <si>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</si>
  <si>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</si>
  <si>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</si>
  <si>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</si>
  <si>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</si>
  <si>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</si>
  <si>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</si>
  <si>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</si>
  <si>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</si>
  <si>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</si>
  <si>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</si>
  <si>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</si>
  <si>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</si>
  <si>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</si>
  <si>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</si>
  <si>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</si>
  <si>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</si>
  <si>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</si>
  <si>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</si>
  <si>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</si>
  <si>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</si>
  <si>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</si>
  <si>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</si>
  <si>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</si>
  <si>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</si>
  <si>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</si>
  <si>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</si>
  <si>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</si>
  <si>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</si>
  <si>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</si>
  <si>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</si>
  <si>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</si>
  <si>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</si>
  <si>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</si>
  <si>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</si>
  <si>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</si>
  <si>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</si>
  <si>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</si>
  <si>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</si>
  <si>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</si>
  <si>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</si>
  <si>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</si>
  <si>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</si>
  <si>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</si>
  <si>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</si>
  <si>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</si>
  <si>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</si>
  <si>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</si>
  <si>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</si>
  <si>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</si>
  <si>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</si>
  <si>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</si>
  <si>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</si>
  <si>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</si>
  <si>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</si>
  <si>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</si>
  <si>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</si>
  <si>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</si>
  <si>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</si>
  <si>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</si>
  <si>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</si>
  <si>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</si>
  <si>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</si>
  <si>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</si>
  <si>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</si>
  <si>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</si>
  <si>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</si>
  <si>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</si>
  <si>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</si>
  <si>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</si>
  <si>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</si>
  <si>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</si>
  <si>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</si>
  <si>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</si>
  <si>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</si>
  <si>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</si>
  <si>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</si>
  <si>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</si>
  <si>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</si>
  <si>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</si>
  <si>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</si>
  <si>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</si>
  <si>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</si>
  <si>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</si>
  <si>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</si>
  <si>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</si>
  <si>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</si>
  <si>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</si>
  <si>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</si>
  <si>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</si>
  <si>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</si>
  <si>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</si>
  <si>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</si>
  <si>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</si>
  <si>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</si>
  <si>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</si>
  <si>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</si>
  <si>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</si>
  <si>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</si>
  <si>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</si>
  <si>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</si>
  <si>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</si>
  <si>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</si>
  <si>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</si>
  <si>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</si>
  <si>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</si>
  <si>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</si>
  <si>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</si>
  <si>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</si>
  <si>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</si>
  <si>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</si>
  <si>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</si>
  <si>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</si>
  <si>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</si>
  <si>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</si>
  <si>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</si>
  <si>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</si>
  <si>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</si>
  <si>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</si>
  <si>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</si>
  <si>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</si>
  <si>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</si>
  <si>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</si>
  <si>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</si>
  <si>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</si>
  <si>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</si>
  <si>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</si>
  <si>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</si>
  <si>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</si>
  <si>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</si>
  <si>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</si>
  <si>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</si>
  <si>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</si>
  <si>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</si>
  <si>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</si>
  <si>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</si>
  <si>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</si>
  <si>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</si>
  <si>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</si>
  <si>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</si>
  <si>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</si>
  <si>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</si>
  <si>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</si>
  <si>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</si>
  <si>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</si>
  <si>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</si>
  <si>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</si>
  <si>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</si>
  <si>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</si>
  <si>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</si>
  <si>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</si>
  <si>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</si>
  <si>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</si>
  <si>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</si>
  <si>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</si>
  <si>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</si>
  <si>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</si>
  <si>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</si>
  <si>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</si>
  <si>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</si>
  <si>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</si>
  <si>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</si>
  <si>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</si>
  <si>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</si>
  <si>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</si>
  <si>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</si>
  <si>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</si>
  <si>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</si>
  <si>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</si>
  <si>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</si>
  <si>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</si>
  <si>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</si>
  <si>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</si>
  <si>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</si>
  <si>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</si>
  <si>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</si>
  <si>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</si>
  <si>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</si>
  <si>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</si>
  <si>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</si>
  <si>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</si>
  <si>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</si>
  <si>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</si>
  <si>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</si>
  <si>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</si>
  <si>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</si>
  <si>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</si>
  <si>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</si>
  <si>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</si>
  <si>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</si>
  <si>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</si>
  <si>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</si>
  <si>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</si>
  <si>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</si>
  <si>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</si>
  <si>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</si>
  <si>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</si>
  <si>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</si>
  <si>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</si>
  <si>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</si>
  <si>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</si>
  <si>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</si>
  <si>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</si>
  <si>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</si>
  <si>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</si>
  <si>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</si>
  <si>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</si>
  <si>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</si>
  <si>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</si>
  <si>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</si>
  <si>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</si>
  <si>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</si>
  <si>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</si>
  <si>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</si>
  <si>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</si>
  <si>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</si>
  <si>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</si>
  <si>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</si>
  <si>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</si>
  <si>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</si>
  <si>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</si>
  <si>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</si>
  <si>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</si>
  <si>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</si>
  <si>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</si>
  <si>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</si>
  <si>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</si>
  <si>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</si>
  <si>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</si>
  <si>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</si>
  <si>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</si>
  <si>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</si>
  <si>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</si>
  <si>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</si>
  <si>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</si>
  <si>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</si>
  <si>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</si>
  <si>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</si>
  <si>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</si>
  <si>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</si>
  <si>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</si>
  <si>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</si>
  <si>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</si>
  <si>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</si>
  <si>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</si>
  <si>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</si>
  <si>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</si>
  <si>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</si>
  <si>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</si>
  <si>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</si>
  <si>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</si>
  <si>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</si>
  <si>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</si>
  <si>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</si>
  <si>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</si>
  <si>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</si>
  <si>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</si>
  <si>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</si>
  <si>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</si>
  <si>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</si>
  <si>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</si>
  <si>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</si>
  <si>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</si>
  <si>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</si>
  <si>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</si>
  <si>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</si>
  <si>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</si>
  <si>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</si>
  <si>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</si>
  <si>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</si>
  <si>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</si>
  <si>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</si>
  <si>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</si>
  <si>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</si>
  <si>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</si>
  <si>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</si>
  <si>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</si>
  <si>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</si>
  <si>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</si>
  <si>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</si>
  <si>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</si>
  <si>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</si>
  <si>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</si>
  <si>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</si>
  <si>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</si>
  <si>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</si>
  <si>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</si>
  <si>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</si>
  <si>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</si>
  <si>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</si>
  <si>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</si>
  <si>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</si>
  <si>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</si>
  <si>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</si>
  <si>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</si>
  <si>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</si>
  <si>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</si>
  <si>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</si>
  <si>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</si>
  <si>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</si>
  <si>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</si>
  <si>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</si>
  <si>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</si>
  <si>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</si>
  <si>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</si>
  <si>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</si>
  <si>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</si>
  <si>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</si>
  <si>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</si>
  <si>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</si>
  <si>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</si>
  <si>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</si>
  <si>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</si>
  <si>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</si>
  <si>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</si>
  <si>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</si>
  <si>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</si>
  <si>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</si>
  <si>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</si>
  <si>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</si>
  <si>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</si>
  <si>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</si>
  <si>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</si>
  <si>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</si>
  <si>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</si>
  <si>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</si>
  <si>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</si>
  <si>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</si>
  <si>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</si>
  <si>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</si>
  <si>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</si>
  <si>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</si>
  <si>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</si>
  <si>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</si>
  <si>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</si>
  <si>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</si>
  <si>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</si>
  <si>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</si>
  <si>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</si>
  <si>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</si>
  <si>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</si>
  <si>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</si>
  <si>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</si>
  <si>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</si>
  <si>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</si>
  <si>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</si>
  <si>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</si>
  <si>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</si>
  <si>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</si>
  <si>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</si>
  <si>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</si>
  <si>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</si>
  <si>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</si>
  <si>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</si>
  <si>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</si>
  <si>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</si>
  <si>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</si>
  <si>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</si>
  <si>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</si>
  <si>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</si>
  <si>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</si>
  <si>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</si>
  <si>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</si>
  <si>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</si>
  <si>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</si>
  <si>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</si>
  <si>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</si>
  <si>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</si>
  <si>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</si>
  <si>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</si>
  <si>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</si>
  <si>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</si>
  <si>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</si>
  <si>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</si>
  <si>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</si>
  <si>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</si>
  <si>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</si>
  <si>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</si>
  <si>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</si>
  <si>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</si>
  <si>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</si>
  <si>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</si>
  <si>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</si>
  <si>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</si>
  <si>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</si>
  <si>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</si>
  <si>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</si>
  <si>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</si>
  <si>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</si>
  <si>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</si>
  <si>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</si>
  <si>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</si>
  <si>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</si>
  <si>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</si>
  <si>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</si>
  <si>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</si>
  <si>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</si>
  <si>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</si>
  <si>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</si>
  <si>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</si>
  <si>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</si>
  <si>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</si>
  <si>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</si>
  <si>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</si>
  <si>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</si>
  <si>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</si>
  <si>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</si>
  <si>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</si>
  <si>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</si>
  <si>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</si>
  <si>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</si>
  <si>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</si>
  <si>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</si>
  <si>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</si>
  <si>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</si>
  <si>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</si>
  <si>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</si>
  <si>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</si>
  <si>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</si>
  <si>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</si>
  <si>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</si>
  <si>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</si>
  <si>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</si>
  <si>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</si>
  <si>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</si>
  <si>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</si>
  <si>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</si>
  <si>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</si>
  <si>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</si>
  <si>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</si>
  <si>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</si>
  <si>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</si>
  <si>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</si>
  <si>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</si>
  <si>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</si>
  <si>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</si>
  <si>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</si>
  <si>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</si>
  <si>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</si>
  <si>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</si>
  <si>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</si>
  <si>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</si>
  <si>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</si>
  <si>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</si>
  <si>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</si>
  <si>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</si>
  <si>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</si>
  <si>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</si>
  <si>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</si>
  <si>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</si>
  <si>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</si>
  <si>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</si>
  <si>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</si>
  <si>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</si>
  <si>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</si>
  <si>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</si>
  <si>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</si>
  <si>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</si>
  <si>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</si>
  <si>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</si>
  <si>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</si>
  <si>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</si>
  <si>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</si>
  <si>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</si>
  <si>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</si>
  <si>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</si>
  <si>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</si>
  <si>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</si>
  <si>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</si>
  <si>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</si>
  <si>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</si>
  <si>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</si>
  <si>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</si>
  <si>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</si>
  <si>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</si>
  <si>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</si>
  <si>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</si>
  <si>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</si>
  <si>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</si>
  <si>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</si>
  <si>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</si>
  <si>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</si>
  <si>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</si>
  <si>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</si>
  <si>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</si>
  <si>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</si>
  <si>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</si>
  <si>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</si>
  <si>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</si>
  <si>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</si>
  <si>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</si>
  <si>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</si>
  <si>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</si>
  <si>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</si>
  <si>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</si>
  <si>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</si>
  <si>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</si>
  <si>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</si>
  <si>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</si>
  <si>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</si>
  <si>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</si>
  <si>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</si>
  <si>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</si>
  <si>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</si>
  <si>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</si>
  <si>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</si>
  <si>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</si>
  <si>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</si>
  <si>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</si>
  <si>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</si>
  <si>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</si>
  <si>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</si>
  <si>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</si>
  <si>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</si>
  <si>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</si>
  <si>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</si>
  <si>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</si>
  <si>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</si>
  <si>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</si>
  <si>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</si>
  <si>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</si>
  <si>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</si>
  <si>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</si>
  <si>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</si>
  <si>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</si>
  <si>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</si>
  <si>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</si>
  <si>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</si>
  <si>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</si>
  <si>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</si>
  <si>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</si>
  <si>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</si>
  <si>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</si>
  <si>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</si>
  <si>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</si>
  <si>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</si>
  <si>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</si>
  <si>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</si>
  <si>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</si>
  <si>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</si>
  <si>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</si>
  <si>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</si>
  <si>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</si>
  <si>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</si>
  <si>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</si>
  <si>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</si>
  <si>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</si>
  <si>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</si>
  <si>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</si>
  <si>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</si>
  <si>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</si>
  <si>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</si>
  <si>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</si>
  <si>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</si>
  <si>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</si>
  <si>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</si>
  <si>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</si>
  <si>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</si>
  <si>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</si>
  <si>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</si>
  <si>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</si>
  <si>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</si>
  <si>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</si>
  <si>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</si>
  <si>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</si>
  <si>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</si>
  <si>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</si>
  <si>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</si>
  <si>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</si>
  <si>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</si>
  <si>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</si>
  <si>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</si>
  <si>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</si>
  <si>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</si>
  <si>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</si>
  <si>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</si>
  <si>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</si>
  <si>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</si>
  <si>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</si>
  <si>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</si>
  <si>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</si>
  <si>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</si>
  <si>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</si>
  <si>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</si>
  <si>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</si>
  <si>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</si>
  <si>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</si>
  <si>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</si>
  <si>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</si>
  <si>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</si>
  <si>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</si>
  <si>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</si>
  <si>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</si>
  <si>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</si>
  <si>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</si>
  <si>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</si>
  <si>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</si>
  <si>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</si>
  <si>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</si>
  <si>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</si>
  <si>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</si>
  <si>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</si>
  <si>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</si>
  <si>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</si>
  <si>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</si>
  <si>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</si>
  <si>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</si>
  <si>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</si>
  <si>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</si>
  <si>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</si>
  <si>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</si>
  <si>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</si>
  <si>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</si>
  <si>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</si>
  <si>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</si>
  <si>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</si>
  <si>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</si>
  <si>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</si>
  <si>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</si>
  <si>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</si>
  <si>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</si>
  <si>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</si>
  <si>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</si>
  <si>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</si>
  <si>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</si>
  <si>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</si>
  <si>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</si>
  <si>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</si>
  <si>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</si>
  <si>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</si>
  <si>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</si>
  <si>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</si>
  <si>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</si>
  <si>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</si>
  <si>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</si>
  <si>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</si>
  <si>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</si>
  <si>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</si>
  <si>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</si>
  <si>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</si>
  <si>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</si>
  <si>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</si>
  <si>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</si>
  <si>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</si>
  <si>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</si>
  <si>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</si>
  <si>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</si>
  <si>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</si>
  <si>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</si>
  <si>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</si>
  <si>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</si>
  <si>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</si>
  <si>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</si>
  <si>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</si>
  <si>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</si>
  <si>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</si>
  <si>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</si>
  <si>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</si>
  <si>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</si>
  <si>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</si>
  <si>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</si>
  <si>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</si>
  <si>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</si>
  <si>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</si>
  <si>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</si>
  <si>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</si>
  <si>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</si>
  <si>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</si>
  <si>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</si>
  <si>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</si>
  <si>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</si>
  <si>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</si>
  <si>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</si>
  <si>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</si>
  <si>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</si>
  <si>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</si>
  <si>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</si>
  <si>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</si>
  <si>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</si>
  <si>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</si>
  <si>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</si>
  <si>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</si>
  <si>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</si>
  <si>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</si>
  <si>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</si>
  <si>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</si>
  <si>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</si>
  <si>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</si>
  <si>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</si>
  <si>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</si>
  <si>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</si>
  <si>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</si>
  <si>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</si>
  <si>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</si>
  <si>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</si>
  <si>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</si>
  <si>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</si>
  <si>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</si>
  <si>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</si>
  <si>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</si>
  <si>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</si>
  <si>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</si>
  <si>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</si>
  <si>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</si>
  <si>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</si>
  <si>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</si>
  <si>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</si>
  <si>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</si>
  <si>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</si>
  <si>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</si>
  <si>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</si>
  <si>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</si>
  <si>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</si>
  <si>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</si>
  <si>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</si>
  <si>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</si>
  <si>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</si>
  <si>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</si>
  <si>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</si>
  <si>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</si>
  <si>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</si>
  <si>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</si>
  <si>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</si>
  <si>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</si>
  <si>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</si>
  <si>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</si>
  <si>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</si>
  <si>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</si>
  <si>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</si>
  <si>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</si>
  <si>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</si>
  <si>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</si>
  <si>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</si>
  <si>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</si>
  <si>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</si>
  <si>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</si>
  <si>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</si>
  <si>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</si>
  <si>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</si>
  <si>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</si>
  <si>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</si>
  <si>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</si>
  <si>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</si>
  <si>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</si>
  <si>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</si>
  <si>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</si>
  <si>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</si>
  <si>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</si>
  <si>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</si>
  <si>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</si>
  <si>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</si>
  <si>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</si>
  <si>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</si>
  <si>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</si>
  <si>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</si>
  <si>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</si>
  <si>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</si>
  <si>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</si>
  <si>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</si>
  <si>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</si>
  <si>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</si>
  <si>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</si>
  <si>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</si>
  <si>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</si>
  <si>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</si>
  <si>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</si>
  <si>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</si>
  <si>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</si>
  <si>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</si>
  <si>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</si>
  <si>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</si>
  <si>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</si>
  <si>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</si>
  <si>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</si>
  <si>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</si>
  <si>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</si>
  <si>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</si>
  <si>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</si>
  <si>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</si>
  <si>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</si>
  <si>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</si>
  <si>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</si>
  <si>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</si>
  <si>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</si>
  <si>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</si>
  <si>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</si>
  <si>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</si>
  <si>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</si>
  <si>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</si>
  <si>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</si>
  <si>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</si>
  <si>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</si>
  <si>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</si>
  <si>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</si>
  <si>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</si>
  <si>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</si>
  <si>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</si>
  <si>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</si>
  <si>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</si>
  <si>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</si>
  <si>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</si>
  <si>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</si>
  <si>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</si>
  <si>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</si>
  <si>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</si>
  <si>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</si>
  <si>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</si>
  <si>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</si>
  <si>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</si>
  <si>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</si>
  <si>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</si>
  <si>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</si>
  <si>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</si>
  <si>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</si>
  <si>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</si>
  <si>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</si>
  <si>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</si>
  <si>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</si>
  <si>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</si>
  <si>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</si>
  <si>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</si>
  <si>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</si>
  <si>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</si>
  <si>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</si>
  <si>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</si>
  <si>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</si>
  <si>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</si>
  <si>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</si>
  <si>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</si>
  <si>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</si>
  <si>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</si>
  <si>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</si>
  <si>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</si>
  <si>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</si>
  <si>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</si>
  <si>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</si>
  <si>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</si>
  <si>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</si>
  <si>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</si>
  <si>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</si>
  <si>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</si>
  <si>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</si>
  <si>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</si>
  <si>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</si>
  <si>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</si>
  <si>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</si>
  <si>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</si>
  <si>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</si>
  <si>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</si>
  <si>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</si>
  <si>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</si>
  <si>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</si>
  <si>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</si>
  <si>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</si>
  <si>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</si>
  <si>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</si>
  <si>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</si>
  <si>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</si>
  <si>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</si>
  <si>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</si>
  <si>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</si>
  <si>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</si>
  <si>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</si>
  <si>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</si>
  <si>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</si>
  <si>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</si>
  <si>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</si>
  <si>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</si>
  <si>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</si>
  <si>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</si>
  <si>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</si>
  <si>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</si>
  <si>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</si>
  <si>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</si>
  <si>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</si>
  <si>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</si>
  <si>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</si>
  <si>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</si>
  <si>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</si>
  <si>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</si>
  <si>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</si>
  <si>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</si>
  <si>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</si>
  <si>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</si>
  <si>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</si>
  <si>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</si>
  <si>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</si>
  <si>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</si>
  <si>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</si>
  <si>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</si>
  <si>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</si>
  <si>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</si>
  <si>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</si>
  <si>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</si>
  <si>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</si>
  <si>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</si>
  <si>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</si>
  <si>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</si>
  <si>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</si>
  <si>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</si>
  <si>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</si>
  <si>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</si>
  <si>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</si>
  <si>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</si>
  <si>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</si>
  <si>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</si>
  <si>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</si>
  <si>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</si>
  <si>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</si>
  <si>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</si>
  <si>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</si>
  <si>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</si>
  <si>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</si>
  <si>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</si>
  <si>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</si>
  <si>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</si>
  <si>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</si>
  <si>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</si>
  <si>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</si>
  <si>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</si>
  <si>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</si>
  <si>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</si>
  <si>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</si>
  <si>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</si>
  <si>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</si>
  <si>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</si>
  <si>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</si>
  <si>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</si>
  <si>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</si>
  <si>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</si>
  <si>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</si>
  <si>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</si>
  <si>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</si>
  <si>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</si>
  <si>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</si>
  <si>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</si>
  <si>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</si>
  <si>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</si>
  <si>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</si>
  <si>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</si>
  <si>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</si>
  <si>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</si>
  <si>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</si>
  <si>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</si>
  <si>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</si>
  <si>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</si>
  <si>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</si>
  <si>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</si>
  <si>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</si>
  <si>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</si>
  <si>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</si>
  <si>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</si>
  <si>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</si>
  <si>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</si>
  <si>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</si>
  <si>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</si>
  <si>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</si>
  <si>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</si>
  <si>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</si>
  <si>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</si>
  <si>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</si>
  <si>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</si>
  <si>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</si>
  <si>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</si>
  <si>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</si>
  <si>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</si>
  <si>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</si>
  <si>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</si>
  <si>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</si>
  <si>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</si>
  <si>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</si>
  <si>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</si>
  <si>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</si>
  <si>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</si>
  <si>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</si>
  <si>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</si>
  <si>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</si>
  <si>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</si>
  <si>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</si>
  <si>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</si>
  <si>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</si>
  <si>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</si>
  <si>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</si>
  <si>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</si>
  <si>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</si>
  <si>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</si>
  <si>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</si>
  <si>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</si>
  <si>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</si>
  <si>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</si>
  <si>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</si>
  <si>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</si>
  <si>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</si>
  <si>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</si>
  <si>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</si>
  <si>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</si>
  <si>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</si>
  <si>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</si>
  <si>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</si>
  <si>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</si>
  <si>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</si>
  <si>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</si>
  <si>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</si>
  <si>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</si>
  <si>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</si>
  <si>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</si>
  <si>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</si>
  <si>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</si>
  <si>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</si>
  <si>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</si>
  <si>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</si>
  <si>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</si>
  <si>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</si>
  <si>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</si>
  <si>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</si>
  <si>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</si>
  <si>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</si>
  <si>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</si>
  <si>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</si>
  <si>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</si>
  <si>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</si>
  <si>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</si>
  <si>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</si>
  <si>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</si>
  <si>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</si>
  <si>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</si>
  <si>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</si>
  <si>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</si>
  <si>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</si>
  <si>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</si>
  <si>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</si>
  <si>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</si>
  <si>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</si>
  <si>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</si>
  <si>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</si>
  <si>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</si>
  <si>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</si>
  <si>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</si>
  <si>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</si>
  <si>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</si>
  <si>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</si>
  <si>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</si>
  <si>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</si>
  <si>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</si>
  <si>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</si>
  <si>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</si>
  <si>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</si>
  <si>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</si>
  <si>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</si>
  <si>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</si>
  <si>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</si>
  <si>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</si>
  <si>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</si>
  <si>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</si>
  <si>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</si>
  <si>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</si>
  <si>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</si>
  <si>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</si>
  <si>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</si>
  <si>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</si>
  <si>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</si>
  <si>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</si>
  <si>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</si>
  <si>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</si>
  <si>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</si>
  <si>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</si>
  <si>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</si>
  <si>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</si>
  <si>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</si>
  <si>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</si>
  <si>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</si>
  <si>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</si>
  <si>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</si>
  <si>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</si>
  <si>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</si>
  <si>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</si>
  <si>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</si>
  <si>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</si>
  <si>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</si>
  <si>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</si>
  <si>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</si>
  <si>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</si>
  <si>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</si>
  <si>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</si>
  <si>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</si>
  <si>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</si>
  <si>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</si>
  <si>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</si>
  <si>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</si>
  <si>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</si>
  <si>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</si>
  <si>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</si>
  <si>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</si>
  <si>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</si>
  <si>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</si>
  <si>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</si>
  <si>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</si>
  <si>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</si>
  <si>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</si>
  <si>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</si>
  <si>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</si>
  <si>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</si>
  <si>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</si>
  <si>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</si>
  <si>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</si>
  <si>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</si>
  <si>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</si>
  <si>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</si>
  <si>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</si>
  <si>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</si>
  <si>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</si>
  <si>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</si>
  <si>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</si>
  <si>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</si>
  <si>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</si>
  <si>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</si>
  <si>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</si>
  <si>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</si>
  <si>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</si>
  <si>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</si>
  <si>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</si>
  <si>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</si>
  <si>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</si>
  <si>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</si>
  <si>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</si>
  <si>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</si>
  <si>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</si>
  <si>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</si>
  <si>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</si>
  <si>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</si>
  <si>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</si>
  <si>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</si>
  <si>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</si>
  <si>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</si>
  <si>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</si>
  <si>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</si>
  <si>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</si>
  <si>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</si>
  <si>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</si>
  <si>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</si>
  <si>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</si>
  <si>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</si>
  <si>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</si>
  <si>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</si>
  <si>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</si>
  <si>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</si>
  <si>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</si>
  <si>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</si>
  <si>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</si>
  <si>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</si>
  <si>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</si>
  <si>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</si>
  <si>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</si>
  <si>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</si>
  <si>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</si>
  <si>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</si>
  <si>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</si>
  <si>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</si>
  <si>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</si>
  <si>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</si>
  <si>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</si>
  <si>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</si>
  <si>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</si>
  <si>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</si>
  <si>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</si>
  <si>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</si>
  <si>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</si>
  <si>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</si>
  <si>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</si>
  <si>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</si>
  <si>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</si>
  <si>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</si>
  <si>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</si>
  <si>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</si>
  <si>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</si>
  <si>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</si>
  <si>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</si>
  <si>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</si>
  <si>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</si>
  <si>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</si>
  <si>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</si>
  <si>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</si>
  <si>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</si>
  <si>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</si>
  <si>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</si>
  <si>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</si>
  <si>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</si>
  <si>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</si>
  <si>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</si>
  <si>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</si>
  <si>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</si>
  <si>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</si>
  <si>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</si>
  <si>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</si>
  <si>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</si>
  <si>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</si>
  <si>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</si>
  <si>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</si>
  <si>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</si>
  <si>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</si>
  <si>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</si>
  <si>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</si>
  <si>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</si>
  <si>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</si>
  <si>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</si>
  <si>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</si>
  <si>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</si>
  <si>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</si>
  <si>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</si>
  <si>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</si>
  <si>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</si>
  <si>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</si>
  <si>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</si>
  <si>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</si>
  <si>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</si>
  <si>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</si>
  <si>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</si>
  <si>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</si>
  <si>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</si>
  <si>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</si>
  <si>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</si>
  <si>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</si>
  <si>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</si>
  <si>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</si>
  <si>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</si>
  <si>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</si>
  <si>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</si>
  <si>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</si>
  <si>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</si>
  <si>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</si>
  <si>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</si>
  <si>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</si>
  <si>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</si>
  <si>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</si>
  <si>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</si>
  <si>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</si>
  <si>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</si>
  <si>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</si>
  <si>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</si>
  <si>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</si>
  <si>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</si>
  <si>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</si>
  <si>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</si>
  <si>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</si>
  <si>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</si>
  <si>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</si>
  <si>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</si>
  <si>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</si>
  <si>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</si>
  <si>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</si>
  <si>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</si>
  <si>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</si>
  <si>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</si>
  <si>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</si>
  <si>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</si>
  <si>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</si>
  <si>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</si>
  <si>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</si>
  <si>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</si>
  <si>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</si>
  <si>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</si>
  <si>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</si>
  <si>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</si>
  <si>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</si>
  <si>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</si>
  <si>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</si>
  <si>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</si>
  <si>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</si>
  <si>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</si>
  <si>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</si>
  <si>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</si>
  <si>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</si>
  <si>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</si>
  <si>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</si>
  <si>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</si>
  <si>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</si>
  <si>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</si>
  <si>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</si>
  <si>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</si>
  <si>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</si>
  <si>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</si>
  <si>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</si>
  <si>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</si>
  <si>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</si>
  <si>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</si>
  <si>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</si>
  <si>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</si>
  <si>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</si>
  <si>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</si>
  <si>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</si>
  <si>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</si>
  <si>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</si>
  <si>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</si>
  <si>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</si>
  <si>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</si>
  <si>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</si>
  <si>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</si>
  <si>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</si>
  <si>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</si>
  <si>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</si>
  <si>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</si>
  <si>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</si>
  <si>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</si>
  <si>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</si>
  <si>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</si>
  <si>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</si>
  <si>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</si>
  <si>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</si>
  <si>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</si>
  <si>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</si>
  <si>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</si>
  <si>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</si>
  <si>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</si>
  <si>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</si>
  <si>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</si>
  <si>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</si>
  <si>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</si>
  <si>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</si>
  <si>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</si>
  <si>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</si>
  <si>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</si>
  <si>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</si>
  <si>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</si>
  <si>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</si>
  <si>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</si>
  <si>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</si>
  <si>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</si>
  <si>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</si>
  <si>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</si>
  <si>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</si>
  <si>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</si>
  <si>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</si>
  <si>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</si>
  <si>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</si>
  <si>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</si>
  <si>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</si>
  <si>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</si>
  <si>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</si>
  <si>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</si>
  <si>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</si>
  <si>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</si>
  <si>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</si>
  <si>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</si>
  <si>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</si>
  <si>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</si>
  <si>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</si>
  <si>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</si>
  <si>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</si>
  <si>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</si>
  <si>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</si>
  <si>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</si>
  <si>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</si>
  <si>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</si>
  <si>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</si>
  <si>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</si>
  <si>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</si>
  <si>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</si>
  <si>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</si>
  <si>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</si>
  <si>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</si>
  <si>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</si>
  <si>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</si>
  <si>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</si>
  <si>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</si>
  <si>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</si>
  <si>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</si>
  <si>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</si>
  <si>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</si>
  <si>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</si>
  <si>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</si>
  <si>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</si>
  <si>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</si>
  <si>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</si>
  <si>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</si>
  <si>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</si>
  <si>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</si>
  <si>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</si>
  <si>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</si>
  <si>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</si>
  <si>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</si>
  <si>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</si>
  <si>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</si>
  <si>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</si>
  <si>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</si>
  <si>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</si>
  <si>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</si>
  <si>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</si>
  <si>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</si>
  <si>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</si>
  <si>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</si>
  <si>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</si>
  <si>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</si>
  <si>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</si>
  <si>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</si>
  <si>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</si>
  <si>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</si>
  <si>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</si>
  <si>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</si>
  <si>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</si>
  <si>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</si>
  <si>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</si>
  <si>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</si>
  <si>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</si>
  <si>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</si>
  <si>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</si>
  <si>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</si>
  <si>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</si>
  <si>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</si>
  <si>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</si>
  <si>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</si>
  <si>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</si>
  <si>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</si>
  <si>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</si>
  <si>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</si>
  <si>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</si>
  <si>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</si>
  <si>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</si>
  <si>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</si>
  <si>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</si>
  <si>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</si>
  <si>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</si>
  <si>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</si>
  <si>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</si>
  <si>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</si>
  <si>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</si>
  <si>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</si>
  <si>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</si>
  <si>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</si>
  <si>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</si>
  <si>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</si>
  <si>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</si>
  <si>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</si>
  <si>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</si>
  <si>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</si>
  <si>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</si>
  <si>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</si>
  <si>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</si>
  <si>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</si>
  <si>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</si>
  <si>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</si>
  <si>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</si>
  <si>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</si>
  <si>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</si>
  <si>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</si>
  <si>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</si>
  <si>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</si>
  <si>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</si>
  <si>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</si>
  <si>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</si>
  <si>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</si>
  <si>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</si>
  <si>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</si>
  <si>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</si>
  <si>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</si>
  <si>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</si>
  <si>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</si>
  <si>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</si>
  <si>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</si>
  <si>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</si>
  <si>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</si>
  <si>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</si>
  <si>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</si>
  <si>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</si>
  <si>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</si>
  <si>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</si>
  <si>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</si>
  <si>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</si>
  <si>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</si>
  <si>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</si>
  <si>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</si>
  <si>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</si>
  <si>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</si>
  <si>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</si>
  <si>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</si>
  <si>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</si>
  <si>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</si>
  <si>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</si>
  <si>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</si>
  <si>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</si>
  <si>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</si>
  <si>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</si>
  <si>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</si>
  <si>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</si>
  <si>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</si>
  <si>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</si>
  <si>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</si>
  <si>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</si>
  <si>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</si>
  <si>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</si>
  <si>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</si>
  <si>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</si>
  <si>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</si>
  <si>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</si>
  <si>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</si>
  <si>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</si>
  <si>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</si>
  <si>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</si>
  <si>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</si>
  <si>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</si>
  <si>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</si>
  <si>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</si>
  <si>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</si>
  <si>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</si>
  <si>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</si>
  <si>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</si>
  <si>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</si>
  <si>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</si>
  <si>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</si>
  <si>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</si>
  <si>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</si>
  <si>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</si>
  <si>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</si>
  <si>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</si>
  <si>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</si>
  <si>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</si>
  <si>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</si>
  <si>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</si>
  <si>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</si>
  <si>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</si>
  <si>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</si>
  <si>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</si>
  <si>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</si>
  <si>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</si>
  <si>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</si>
  <si>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</si>
  <si>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</si>
  <si>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</si>
  <si>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</si>
  <si>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</si>
  <si>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</si>
  <si>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</si>
  <si>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</si>
  <si>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</si>
  <si>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</si>
  <si>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</si>
  <si>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</si>
  <si>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</si>
  <si>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</si>
  <si>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</si>
  <si>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</si>
  <si>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</si>
  <si>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</si>
  <si>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</si>
  <si>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</si>
  <si>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</si>
  <si>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</si>
  <si>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</si>
  <si>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</si>
  <si>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</si>
  <si>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</si>
  <si>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</si>
  <si>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</si>
  <si>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</si>
  <si>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</si>
  <si>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</si>
  <si>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</si>
  <si>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</si>
  <si>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</si>
  <si>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</si>
  <si>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</si>
  <si>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</si>
  <si>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</si>
  <si>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</si>
  <si>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</si>
  <si>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</si>
  <si>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</si>
  <si>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</si>
  <si>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</si>
  <si>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</si>
  <si>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</si>
  <si>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</si>
  <si>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</si>
  <si>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</si>
  <si>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</si>
  <si>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</si>
  <si>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</si>
  <si>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</si>
  <si>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</si>
  <si>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</si>
  <si>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</si>
  <si>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</si>
  <si>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</si>
  <si>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</si>
  <si>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</si>
  <si>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</si>
  <si>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</si>
  <si>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</si>
  <si>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</si>
  <si>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</si>
  <si>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</si>
  <si>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</si>
  <si>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</si>
  <si>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</si>
  <si>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</si>
  <si>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</si>
  <si>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</si>
  <si>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</si>
  <si>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</si>
  <si>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</si>
  <si>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</si>
  <si>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</si>
  <si>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</si>
  <si>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</si>
  <si>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</si>
  <si>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</si>
  <si>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</si>
  <si>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</si>
  <si>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</si>
  <si>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</si>
  <si>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</si>
  <si>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</si>
  <si>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</si>
  <si>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</si>
  <si>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</si>
  <si>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</si>
  <si>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</si>
  <si>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</si>
  <si>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</si>
  <si>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</si>
  <si>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</si>
  <si>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</si>
  <si>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</si>
  <si>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</si>
  <si>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</si>
  <si>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</si>
  <si>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</si>
  <si>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</si>
  <si>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</si>
  <si>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</si>
  <si>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</si>
  <si>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</si>
  <si>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</si>
  <si>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</si>
  <si>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</si>
  <si>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</si>
  <si>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</si>
  <si>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</si>
  <si>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</si>
  <si>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</si>
  <si>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</si>
  <si>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</si>
  <si>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</si>
  <si>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</si>
  <si>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</si>
  <si>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</si>
  <si>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</si>
  <si>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</si>
  <si>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</si>
  <si>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</si>
  <si>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</si>
  <si>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</si>
  <si>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</si>
  <si>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</si>
  <si>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</si>
  <si>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</si>
  <si>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</si>
  <si>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</si>
  <si>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</si>
  <si>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</si>
  <si>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</si>
  <si>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</si>
  <si>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</si>
  <si>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</si>
  <si>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</si>
  <si>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</si>
  <si>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</si>
  <si>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</si>
  <si>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</si>
  <si>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</si>
  <si>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</si>
  <si>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</si>
  <si>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</si>
  <si>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</si>
  <si>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</si>
  <si>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</si>
  <si>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</si>
  <si>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</si>
  <si>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</si>
  <si>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</si>
  <si>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</si>
  <si>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</si>
  <si>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</si>
  <si>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</si>
  <si>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</si>
  <si>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</si>
  <si>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</si>
  <si>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</si>
  <si>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</si>
  <si>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</si>
  <si>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</si>
  <si>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</si>
  <si>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</si>
  <si>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</si>
  <si>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</si>
  <si>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</si>
  <si>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</si>
  <si>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</si>
  <si>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</si>
  <si>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</si>
  <si>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</si>
  <si>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</si>
  <si>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</si>
  <si>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</si>
  <si>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</si>
  <si>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</si>
  <si>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</si>
  <si>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</si>
  <si>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</si>
  <si>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</si>
  <si>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</si>
  <si>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</si>
  <si>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</si>
  <si>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</si>
  <si>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</si>
  <si>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</si>
  <si>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</si>
  <si>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</si>
  <si>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</si>
  <si>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</si>
  <si>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</si>
  <si>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</si>
  <si>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</si>
  <si>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</si>
  <si>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</si>
  <si>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</si>
  <si>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</si>
  <si>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</si>
  <si>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</si>
  <si>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</si>
  <si>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</si>
  <si>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</si>
  <si>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</si>
  <si>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</si>
  <si>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</si>
  <si>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</si>
  <si>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</si>
  <si>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</si>
  <si>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</si>
  <si>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</si>
  <si>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</si>
  <si>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</si>
  <si>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</si>
  <si>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</si>
  <si>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</si>
  <si>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</si>
  <si>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</si>
  <si>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</si>
  <si>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</si>
  <si>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</si>
  <si>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</si>
  <si>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</si>
  <si>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</si>
  <si>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</si>
  <si>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</si>
  <si>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</si>
  <si>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</si>
  <si>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</si>
  <si>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</si>
  <si>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</si>
  <si>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</si>
  <si>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</si>
  <si>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</si>
  <si>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</si>
  <si>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</si>
  <si>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</si>
  <si>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</si>
  <si>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</si>
  <si>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</si>
  <si>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</si>
  <si>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</si>
  <si>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</si>
  <si>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</si>
  <si>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</si>
  <si>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</si>
  <si>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</si>
  <si>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</si>
  <si>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</si>
  <si>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</si>
  <si>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</si>
  <si>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</si>
  <si>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</si>
  <si>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</si>
  <si>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</si>
  <si>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</si>
  <si>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</si>
  <si>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</si>
  <si>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</si>
  <si>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</si>
  <si>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</si>
  <si>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</si>
  <si>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</si>
  <si>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</si>
  <si>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</si>
  <si>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</si>
  <si>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</si>
  <si>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</si>
  <si>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</si>
  <si>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</si>
  <si>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</si>
  <si>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</si>
  <si>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</si>
  <si>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</si>
  <si>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</si>
  <si>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</si>
  <si>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</si>
  <si>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</si>
  <si>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</si>
  <si>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</si>
  <si>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</si>
  <si>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</si>
  <si>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</si>
  <si>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</si>
  <si>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</si>
  <si>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</si>
  <si>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</si>
  <si>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</si>
  <si>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</si>
  <si>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</si>
  <si>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</si>
  <si>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</si>
  <si>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</si>
  <si>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</si>
  <si>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</si>
  <si>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</si>
  <si>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</si>
  <si>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</si>
  <si>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</si>
  <si>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</si>
  <si>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</si>
  <si>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</si>
  <si>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</si>
  <si>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</si>
  <si>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</si>
  <si>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</si>
  <si>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</si>
  <si>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</si>
  <si>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</si>
  <si>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</si>
  <si>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</si>
  <si>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</si>
  <si>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</si>
  <si>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</si>
  <si>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</si>
  <si>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</si>
  <si>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</si>
  <si>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</si>
  <si>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</si>
  <si>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</si>
  <si>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</si>
  <si>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</si>
  <si>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</si>
  <si>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</si>
  <si>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</si>
  <si>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</si>
  <si>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</si>
  <si>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</si>
  <si>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</si>
  <si>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</si>
  <si>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</si>
  <si>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</si>
  <si>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</si>
  <si>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</si>
  <si>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</si>
  <si>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</si>
  <si>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</si>
  <si>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</si>
  <si>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</si>
  <si>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</si>
  <si>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</si>
  <si>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</si>
  <si>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</si>
  <si>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</si>
  <si>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</si>
  <si>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</si>
  <si>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</si>
  <si>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</si>
  <si>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</si>
  <si>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</si>
  <si>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</si>
  <si>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</si>
  <si>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</si>
  <si>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</si>
  <si>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</si>
  <si>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</si>
  <si>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</si>
  <si>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</si>
  <si>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</si>
  <si>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</si>
  <si>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</si>
  <si>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</si>
  <si>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</si>
  <si>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</si>
  <si>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</si>
  <si>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</si>
  <si>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</si>
  <si>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</si>
  <si>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</si>
  <si>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</si>
  <si>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</si>
  <si>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</si>
  <si>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</si>
  <si>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</si>
  <si>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</si>
  <si>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</si>
  <si>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</si>
  <si>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</si>
  <si>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</si>
  <si>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</si>
  <si>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</si>
  <si>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</si>
  <si>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</si>
  <si>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</si>
  <si>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</si>
  <si>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</si>
  <si>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</si>
  <si>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</si>
  <si>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</si>
  <si>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</si>
  <si>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</si>
  <si>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</si>
  <si>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</si>
  <si>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</si>
  <si>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</si>
  <si>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</si>
  <si>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</si>
  <si>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</si>
  <si>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</si>
  <si>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</si>
  <si>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</si>
  <si>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</si>
  <si>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</si>
  <si>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</si>
  <si>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</si>
  <si>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</si>
  <si>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</si>
  <si>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</si>
  <si>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</si>
  <si>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</si>
  <si>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</si>
  <si>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</si>
  <si>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</si>
  <si>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</si>
  <si>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</si>
  <si>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</si>
  <si>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</si>
  <si>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</si>
  <si>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</si>
  <si>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</si>
  <si>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</si>
  <si>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</si>
  <si>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</si>
  <si>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</si>
  <si>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</si>
  <si>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</si>
  <si>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</si>
  <si>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</si>
  <si>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</si>
  <si>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</si>
  <si>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</si>
  <si>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</si>
  <si>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</si>
  <si>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</si>
  <si>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</si>
  <si>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</si>
  <si>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</si>
  <si>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</si>
  <si>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</si>
  <si>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</si>
  <si>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</si>
  <si>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</si>
  <si>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</si>
  <si>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</si>
  <si>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</si>
  <si>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</si>
  <si>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</si>
  <si>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</si>
  <si>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</si>
  <si>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</si>
  <si>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</si>
  <si>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</si>
  <si>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</si>
  <si>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</si>
  <si>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</si>
  <si>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</si>
  <si>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</si>
  <si>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</si>
  <si>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</si>
  <si>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</si>
  <si>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</si>
  <si>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</si>
  <si>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</si>
  <si>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</si>
  <si>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</si>
  <si>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</si>
  <si>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</si>
  <si>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</si>
  <si>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</si>
  <si>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</si>
  <si>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</si>
  <si>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</si>
  <si>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</si>
  <si>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</si>
  <si>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</si>
  <si>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</si>
  <si>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</si>
  <si>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</si>
  <si>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</si>
  <si>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</si>
  <si>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</si>
  <si>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</si>
  <si>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</si>
  <si>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</si>
  <si>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</si>
  <si>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</si>
  <si>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</si>
  <si>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</si>
  <si>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</si>
  <si>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</si>
  <si>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</si>
  <si>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</si>
  <si>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</si>
  <si>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</si>
  <si>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</si>
  <si>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</si>
  <si>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</si>
  <si>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</si>
  <si>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</si>
  <si>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</si>
  <si>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</si>
  <si>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</si>
  <si>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</si>
  <si>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</si>
  <si>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</si>
  <si>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</si>
  <si>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</si>
  <si>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</si>
  <si>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</si>
  <si>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</si>
  <si>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</si>
  <si>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</si>
  <si>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</si>
  <si>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</si>
  <si>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</si>
  <si>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</si>
  <si>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</si>
  <si>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</si>
  <si>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</si>
  <si>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</si>
  <si>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</si>
  <si>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</si>
  <si>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</si>
  <si>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</si>
  <si>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</si>
  <si>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</si>
  <si>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</si>
  <si>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</si>
  <si>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</si>
  <si>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</si>
  <si>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</si>
  <si>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</si>
  <si>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</si>
  <si>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</si>
  <si>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</si>
  <si>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</si>
  <si>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</si>
  <si>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</si>
  <si>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</si>
  <si>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</si>
  <si>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</si>
  <si>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</si>
  <si>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</si>
  <si>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</si>
  <si>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</si>
  <si>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</si>
  <si>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</si>
  <si>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</si>
  <si>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</si>
  <si>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</si>
  <si>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</si>
  <si>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</si>
  <si>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</si>
  <si>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</si>
  <si>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</si>
  <si>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</si>
  <si>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</si>
  <si>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</si>
  <si>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</si>
  <si>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</si>
  <si>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</si>
  <si>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</si>
  <si>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</si>
  <si>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</si>
  <si>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</si>
  <si>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</si>
  <si>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</si>
  <si>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</si>
  <si>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</si>
  <si>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</si>
  <si>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</si>
  <si>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</si>
  <si>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</si>
  <si>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</si>
  <si>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</si>
  <si>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</si>
  <si>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</si>
  <si>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</si>
  <si>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</si>
  <si>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</si>
  <si>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</si>
  <si>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</si>
  <si>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</si>
  <si>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</si>
  <si>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</si>
  <si>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</si>
  <si>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</si>
  <si>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</si>
  <si>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</si>
  <si>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</si>
  <si>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</si>
  <si>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</si>
  <si>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</si>
  <si>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</si>
  <si>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</si>
  <si>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</si>
  <si>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</si>
  <si>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</si>
  <si>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</si>
  <si>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</si>
  <si>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</si>
  <si>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</si>
  <si>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</si>
  <si>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</si>
  <si>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</si>
  <si>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</si>
  <si>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</si>
  <si>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</si>
  <si>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</si>
  <si>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</si>
  <si>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</si>
  <si>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</si>
  <si>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</si>
  <si>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</si>
  <si>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</si>
  <si>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</si>
  <si>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</si>
  <si>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</si>
  <si>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</si>
  <si>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</si>
  <si>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</si>
  <si>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</si>
  <si>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</si>
  <si>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</si>
  <si>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</si>
  <si>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</si>
  <si>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</si>
  <si>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</si>
  <si>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</si>
  <si>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</si>
  <si>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</si>
  <si>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</si>
  <si>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</si>
  <si>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</si>
  <si>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</si>
  <si>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</si>
  <si>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</si>
  <si>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</si>
  <si>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</si>
  <si>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</si>
  <si>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</si>
  <si>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</si>
  <si>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</si>
  <si>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</si>
  <si>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</si>
  <si>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</si>
  <si>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</si>
  <si>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</si>
  <si>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</si>
  <si>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</si>
  <si>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</si>
  <si>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</si>
  <si>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</si>
  <si>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</si>
  <si>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</si>
  <si>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</si>
  <si>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</si>
  <si>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</si>
  <si>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</si>
  <si>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</si>
  <si>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</si>
  <si>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</si>
  <si>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</si>
  <si>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</si>
  <si>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</si>
  <si>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</si>
  <si>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</si>
  <si>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</si>
  <si>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</si>
  <si>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</si>
  <si>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</si>
  <si>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</si>
  <si>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</si>
  <si>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</si>
  <si>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</si>
  <si>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</si>
  <si>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</si>
  <si>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</si>
  <si>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</si>
  <si>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</si>
  <si>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</si>
  <si>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</si>
  <si>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</si>
  <si>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</si>
  <si>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</si>
  <si>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</si>
  <si>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</si>
  <si>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</si>
  <si>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</si>
  <si>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</si>
  <si>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</si>
  <si>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</si>
  <si>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</si>
  <si>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</si>
  <si>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</si>
  <si>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</si>
  <si>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</si>
  <si>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</si>
  <si>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</si>
  <si>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</si>
  <si>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</si>
  <si>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</si>
  <si>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</si>
  <si>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</si>
  <si>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</si>
  <si>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</si>
  <si>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</si>
  <si>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</si>
  <si>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</si>
  <si>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</si>
  <si>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</si>
  <si>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</si>
  <si>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</si>
  <si>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</si>
  <si>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</si>
  <si>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</si>
  <si>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</si>
  <si>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</si>
  <si>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</si>
  <si>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</si>
  <si>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</si>
  <si>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</si>
  <si>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</si>
  <si>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</si>
  <si>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</si>
  <si>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</si>
  <si>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</si>
  <si>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</si>
  <si>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</si>
  <si>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</si>
  <si>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</si>
  <si>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</si>
  <si>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</si>
  <si>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</si>
  <si>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</si>
  <si>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</si>
  <si>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</si>
  <si>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</si>
  <si>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</si>
  <si>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</si>
  <si>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</si>
  <si>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</si>
  <si>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</si>
  <si>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</si>
  <si>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</si>
  <si>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</si>
  <si>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</si>
  <si>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</si>
  <si>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</si>
  <si>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</si>
  <si>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</si>
  <si>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</si>
  <si>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</si>
  <si>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</si>
  <si>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</si>
  <si>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</si>
  <si>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</si>
  <si>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</si>
  <si>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</si>
  <si>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</si>
  <si>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</si>
  <si>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</si>
  <si>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</si>
  <si>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</si>
  <si>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</si>
  <si>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</si>
  <si>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</si>
  <si>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</si>
  <si>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</si>
  <si>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</si>
  <si>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</si>
  <si>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</si>
  <si>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</si>
  <si>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</si>
  <si>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</si>
  <si>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</si>
  <si>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</si>
  <si>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</si>
  <si>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</si>
  <si>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</si>
  <si>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</si>
  <si>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</si>
  <si>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</si>
  <si>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</si>
  <si>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</si>
  <si>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</si>
  <si>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</si>
  <si>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</si>
  <si>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</si>
  <si>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</si>
  <si>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</si>
  <si>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</si>
  <si>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</si>
  <si>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</si>
  <si>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</si>
  <si>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</si>
  <si>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</si>
  <si>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</si>
  <si>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</si>
  <si>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</si>
  <si>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</si>
  <si>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</si>
  <si>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</si>
  <si>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</si>
  <si>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</si>
  <si>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</si>
  <si>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</si>
  <si>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</si>
  <si>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</si>
  <si>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</si>
  <si>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</si>
  <si>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</si>
  <si>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</si>
  <si>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</si>
  <si>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</si>
  <si>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</si>
  <si>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</si>
  <si>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</si>
  <si>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</si>
  <si>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</si>
  <si>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</si>
  <si>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</si>
  <si>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</si>
  <si>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</si>
  <si>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</si>
  <si>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</si>
  <si>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</si>
  <si>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</si>
  <si>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</si>
  <si>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</si>
  <si>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</si>
  <si>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</si>
  <si>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</si>
  <si>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</si>
  <si>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</si>
  <si>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</si>
  <si>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</si>
  <si>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</si>
  <si>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</si>
  <si>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</si>
  <si>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</si>
  <si>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</si>
  <si>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</si>
  <si>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</si>
  <si>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</si>
  <si>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</si>
  <si>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</si>
  <si>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</si>
  <si>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</si>
  <si>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</si>
  <si>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</si>
  <si>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</si>
  <si>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</si>
  <si>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</si>
  <si>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</si>
  <si>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</si>
  <si>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</si>
  <si>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</si>
  <si>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</si>
  <si>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</si>
  <si>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</si>
  <si>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</si>
  <si>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</si>
  <si>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</si>
  <si>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</si>
  <si>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</si>
  <si>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</si>
  <si>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</si>
  <si>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</si>
  <si>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</si>
  <si>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</si>
  <si>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</si>
  <si>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</si>
  <si>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</si>
  <si>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</si>
  <si>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</si>
  <si>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</si>
  <si>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</si>
  <si>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</si>
  <si>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</si>
  <si>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</si>
  <si>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</si>
  <si>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</si>
  <si>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</si>
  <si>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</si>
  <si>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</si>
  <si>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</si>
  <si>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</si>
  <si>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</si>
  <si>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</si>
  <si>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</si>
  <si>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</si>
  <si>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</si>
  <si>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</si>
  <si>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</si>
  <si>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</si>
  <si>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</si>
  <si>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</si>
  <si>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</si>
  <si>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</si>
  <si>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</si>
  <si>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</si>
  <si>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</si>
  <si>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</si>
  <si>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</si>
  <si>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</si>
  <si>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</si>
  <si>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</si>
  <si>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</si>
  <si>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</si>
  <si>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</si>
  <si>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</si>
  <si>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</si>
  <si>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</si>
  <si>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</si>
  <si>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</si>
  <si>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</si>
  <si>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</si>
  <si>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</si>
  <si>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</si>
  <si>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</si>
  <si>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</si>
  <si>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</si>
  <si>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</si>
  <si>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</si>
  <si>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</si>
  <si>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</si>
  <si>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</si>
  <si>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</si>
  <si>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</si>
  <si>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</si>
  <si>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</si>
  <si>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</si>
  <si>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</si>
  <si>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</si>
  <si>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</si>
  <si>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</si>
  <si>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</si>
  <si>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</si>
  <si>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</si>
  <si>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</si>
  <si>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</si>
  <si>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</si>
  <si>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</si>
  <si>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</si>
  <si>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</si>
  <si>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</si>
  <si>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</si>
  <si>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</si>
  <si>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</si>
  <si>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</si>
  <si>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</si>
  <si>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</si>
  <si>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</si>
  <si>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</si>
  <si>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</si>
  <si>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</si>
  <si>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</si>
  <si>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</si>
  <si>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</si>
  <si>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</si>
  <si>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</si>
  <si>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</si>
  <si>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</si>
  <si>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</si>
  <si>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</si>
  <si>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</si>
  <si>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</si>
  <si>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</si>
  <si>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</si>
  <si>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</si>
  <si>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</si>
  <si>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</si>
  <si>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</si>
  <si>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</si>
  <si>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</si>
  <si>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</si>
  <si>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</si>
  <si>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</si>
  <si>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</si>
  <si>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</si>
  <si>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</si>
  <si>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</si>
  <si>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</si>
  <si>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</si>
  <si>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</si>
  <si>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</si>
  <si>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</si>
  <si>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</si>
  <si>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</si>
  <si>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</si>
  <si>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</si>
  <si>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</si>
  <si>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</si>
  <si>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</si>
  <si>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</si>
  <si>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</si>
  <si>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</si>
  <si>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</si>
  <si>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</si>
  <si>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</si>
  <si>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</si>
  <si>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</si>
  <si>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</si>
  <si>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</si>
  <si>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</si>
  <si>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</si>
  <si>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</si>
  <si>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</si>
  <si>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</si>
  <si>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</si>
  <si>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</si>
  <si>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</si>
  <si>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</si>
  <si>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</si>
  <si>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</si>
  <si>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</si>
  <si>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</si>
  <si>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</si>
  <si>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</si>
  <si>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</si>
  <si>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</si>
  <si>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</si>
  <si>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</si>
  <si>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</si>
  <si>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</si>
  <si>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</si>
  <si>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</si>
  <si>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</si>
  <si>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</si>
  <si>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</si>
  <si>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</si>
  <si>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</si>
  <si>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</si>
  <si>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</si>
  <si>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</si>
  <si>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</si>
  <si>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</si>
  <si>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</si>
  <si>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</si>
  <si>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</si>
  <si>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</si>
  <si>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</si>
  <si>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</si>
  <si>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</si>
  <si>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</si>
  <si>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</si>
  <si>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</si>
  <si>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</si>
  <si>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</si>
  <si>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</si>
  <si>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</si>
  <si>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</si>
  <si>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</si>
  <si>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</si>
  <si>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</si>
  <si>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</si>
  <si>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</si>
  <si>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</si>
  <si>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</si>
  <si>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</si>
  <si>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</si>
  <si>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</si>
  <si>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</si>
  <si>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</si>
  <si>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</si>
  <si>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</si>
  <si>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</si>
  <si>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</si>
  <si>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</si>
  <si>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</si>
  <si>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</si>
  <si>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</si>
  <si>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</si>
  <si>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</si>
  <si>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</si>
  <si>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</si>
  <si>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</si>
  <si>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</si>
  <si>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</si>
  <si>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</si>
  <si>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</si>
  <si>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</si>
  <si>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</si>
  <si>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</si>
  <si>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</si>
  <si>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</si>
  <si>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</si>
  <si>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</si>
  <si>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</si>
  <si>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</si>
  <si>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</si>
  <si>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</si>
  <si>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</si>
  <si>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</si>
  <si>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</si>
  <si>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</si>
  <si>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</si>
  <si>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</si>
  <si>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</si>
  <si>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</si>
  <si>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</si>
  <si>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</si>
  <si>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</si>
  <si>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</si>
  <si>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</si>
  <si>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</si>
  <si>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</si>
  <si>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</si>
  <si>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</si>
  <si>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</si>
  <si>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</si>
  <si>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</si>
  <si>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</si>
  <si>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</si>
  <si>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</si>
  <si>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</si>
  <si>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</si>
  <si>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</si>
  <si>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</si>
  <si>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</si>
  <si>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</si>
  <si>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</si>
  <si>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</si>
  <si>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</si>
  <si>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</si>
  <si>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</si>
  <si>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</si>
  <si>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</si>
  <si>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</si>
  <si>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</si>
  <si>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</si>
  <si>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</si>
  <si>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</si>
  <si>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</si>
  <si>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</si>
  <si>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</si>
  <si>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</si>
  <si>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</si>
  <si>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</si>
  <si>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</si>
  <si>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</si>
  <si>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</si>
  <si>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</si>
  <si>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</si>
  <si>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</si>
  <si>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</si>
  <si>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</si>
  <si>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</si>
  <si>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</si>
  <si>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</si>
  <si>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</si>
  <si>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</si>
  <si>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</si>
  <si>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</si>
  <si>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</si>
  <si>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</si>
  <si>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</si>
  <si>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</si>
  <si>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</si>
  <si>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</si>
  <si>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</si>
  <si>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</si>
  <si>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</si>
  <si>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</si>
  <si>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</si>
  <si>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</si>
  <si>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</si>
  <si>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</si>
  <si>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</si>
  <si>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</si>
  <si>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</si>
  <si>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</si>
  <si>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</si>
  <si>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</si>
  <si>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</si>
  <si>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</si>
  <si>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</si>
  <si>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</si>
  <si>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</si>
  <si>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</si>
  <si>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</si>
  <si>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</si>
  <si>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</si>
  <si>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</si>
  <si>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</si>
  <si>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</si>
  <si>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</si>
  <si>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</si>
  <si>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</si>
  <si>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</si>
  <si>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</si>
  <si>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</si>
  <si>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</si>
  <si>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</si>
  <si>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</si>
  <si>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</si>
  <si>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</si>
  <si>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</si>
  <si>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</si>
  <si>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</si>
  <si>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</si>
  <si>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</si>
  <si>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</si>
  <si>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</si>
  <si>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</si>
  <si>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</si>
  <si>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</si>
  <si>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</si>
  <si>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</si>
  <si>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</si>
  <si>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</si>
  <si>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</si>
  <si>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</si>
  <si>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</si>
  <si>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</si>
  <si>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</si>
  <si>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</si>
  <si>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</si>
  <si>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</si>
  <si>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</si>
  <si>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</si>
  <si>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</si>
  <si>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</si>
  <si>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</si>
  <si>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</si>
  <si>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</si>
  <si>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</si>
  <si>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</si>
  <si>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</si>
  <si>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</si>
  <si>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</si>
  <si>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</si>
  <si>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</si>
  <si>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</si>
  <si>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</si>
  <si>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</si>
  <si>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</si>
  <si>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</si>
  <si>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</si>
  <si>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</si>
  <si>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</si>
  <si>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</si>
  <si>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</si>
  <si>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</si>
  <si>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</si>
  <si>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</si>
  <si>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</si>
  <si>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</si>
  <si>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</si>
  <si>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</si>
  <si>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</si>
  <si>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</si>
  <si>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</si>
  <si>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</si>
  <si>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</si>
  <si>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</si>
  <si>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</si>
  <si>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</si>
  <si>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</si>
  <si>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</si>
  <si>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</si>
  <si>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</si>
  <si>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</si>
  <si>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</si>
  <si>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</si>
  <si>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</si>
  <si>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</si>
  <si>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</si>
  <si>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</si>
  <si>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</si>
  <si>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</si>
  <si>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</si>
  <si>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</si>
  <si>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</si>
  <si>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</si>
  <si>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</si>
  <si>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</si>
  <si>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</si>
  <si>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</si>
  <si>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</si>
  <si>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</si>
  <si>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</si>
  <si>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</si>
  <si>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</si>
  <si>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</si>
  <si>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</si>
  <si>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</si>
  <si>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</si>
  <si>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</si>
  <si>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</si>
  <si>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</si>
  <si>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</si>
  <si>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</si>
  <si>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</si>
  <si>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</si>
  <si>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</si>
  <si>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</si>
  <si>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</si>
  <si>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</si>
  <si>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</si>
  <si>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</si>
  <si>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</si>
  <si>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</si>
  <si>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</si>
  <si>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</si>
  <si>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</si>
  <si>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</si>
  <si>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</si>
  <si>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</si>
  <si>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</si>
  <si>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</si>
  <si>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</si>
  <si>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</si>
  <si>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</si>
  <si>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</si>
  <si>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</si>
  <si>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</si>
  <si>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</si>
  <si>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</si>
  <si>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</si>
  <si>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</si>
  <si>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</si>
  <si>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</si>
  <si>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</si>
  <si>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</si>
  <si>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</si>
  <si>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</si>
  <si>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</si>
  <si>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</si>
  <si>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</si>
  <si>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</si>
  <si>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</si>
  <si>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</si>
  <si>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</si>
  <si>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</si>
  <si>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</si>
  <si>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</si>
  <si>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</si>
  <si>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</si>
  <si>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</si>
  <si>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</si>
  <si>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</si>
  <si>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</si>
  <si>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</si>
  <si>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</si>
  <si>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</si>
  <si>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</si>
  <si>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</si>
  <si>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</si>
  <si>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</si>
  <si>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</si>
  <si>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</si>
  <si>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</si>
  <si>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</si>
  <si>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</si>
  <si>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</si>
  <si>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</si>
  <si>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</si>
  <si>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</si>
  <si>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</si>
  <si>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</si>
  <si>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</si>
  <si>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</si>
  <si>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</si>
  <si>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</si>
  <si>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</si>
  <si>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</si>
  <si>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</si>
  <si>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</si>
  <si>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</si>
  <si>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</si>
  <si>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</si>
  <si>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</si>
  <si>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</si>
  <si>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</si>
  <si>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</si>
  <si>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</si>
  <si>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</si>
  <si>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</si>
  <si>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</si>
  <si>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</si>
  <si>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</si>
  <si>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</si>
  <si>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</si>
  <si>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</si>
  <si>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</si>
  <si>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</si>
  <si>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</si>
  <si>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</si>
  <si>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</si>
  <si>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</si>
  <si>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</si>
  <si>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</si>
  <si>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</si>
  <si>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</si>
  <si>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</si>
  <si>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</si>
  <si>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</si>
  <si>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</si>
  <si>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</si>
  <si>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</si>
  <si>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</si>
  <si>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</si>
  <si>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</si>
  <si>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</si>
  <si>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</si>
  <si>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</si>
  <si>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</si>
  <si>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</si>
  <si>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</si>
  <si>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</si>
  <si>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</si>
  <si>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</si>
  <si>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</si>
  <si>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</si>
  <si>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</si>
  <si>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</si>
  <si>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</si>
  <si>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</si>
  <si>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</si>
  <si>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</si>
  <si>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</si>
  <si>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</si>
  <si>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</si>
  <si>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</si>
  <si>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</si>
  <si>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</si>
  <si>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</si>
  <si>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</si>
  <si>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</si>
  <si>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</si>
  <si>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</si>
  <si>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</si>
  <si>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</si>
  <si>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</si>
  <si>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</si>
  <si>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</si>
  <si>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</si>
  <si>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</si>
  <si>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</si>
  <si>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</si>
  <si>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</si>
  <si>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</si>
  <si>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</si>
  <si>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</si>
  <si>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</si>
  <si>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</si>
  <si>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</si>
  <si>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</si>
  <si>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</si>
  <si>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</si>
  <si>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</si>
  <si>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</si>
  <si>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</si>
  <si>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</si>
  <si>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</si>
  <si>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</si>
  <si>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</si>
  <si>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</si>
  <si>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</si>
  <si>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</si>
  <si>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</si>
  <si>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</si>
  <si>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</si>
  <si>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</si>
  <si>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</si>
  <si>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</si>
  <si>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</si>
  <si>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</si>
  <si>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</si>
  <si>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</si>
  <si>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</si>
  <si>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</si>
  <si>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</si>
  <si>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</si>
  <si>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</si>
  <si>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</si>
  <si>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</si>
  <si>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</si>
  <si>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</si>
  <si>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</si>
  <si>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</si>
  <si>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</si>
  <si>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</si>
  <si>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</si>
  <si>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</si>
  <si>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</si>
  <si>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</si>
  <si>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</si>
  <si>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</si>
  <si>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</si>
  <si>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</si>
  <si>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</si>
  <si>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</si>
  <si>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</si>
  <si>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</si>
  <si>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</si>
  <si>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</si>
  <si>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</si>
  <si>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</si>
  <si>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</si>
  <si>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</si>
  <si>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</si>
  <si>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</si>
  <si>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</si>
  <si>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</si>
  <si>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</si>
  <si>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</si>
  <si>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</si>
  <si>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</si>
  <si>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</si>
  <si>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</si>
  <si>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</si>
  <si>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</si>
  <si>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</si>
  <si>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</si>
  <si>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</si>
  <si>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</si>
  <si>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</si>
  <si>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</si>
  <si>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</si>
  <si>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</si>
  <si>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</si>
  <si>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</si>
  <si>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</si>
  <si>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</si>
  <si>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</si>
  <si>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</si>
  <si>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</si>
  <si>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</si>
  <si>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</si>
  <si>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</si>
  <si>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</si>
  <si>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</si>
  <si>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</si>
  <si>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</si>
  <si>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</si>
  <si>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</si>
  <si>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</si>
  <si>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</si>
  <si>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</si>
  <si>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</si>
  <si>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</si>
  <si>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</si>
  <si>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</si>
  <si>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</si>
  <si>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</si>
  <si>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</si>
  <si>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</si>
  <si>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</si>
  <si>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</si>
  <si>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</si>
  <si>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</si>
  <si>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</si>
  <si>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</si>
  <si>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</si>
  <si>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</si>
  <si>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</si>
  <si>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</si>
  <si>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</si>
  <si>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</si>
  <si>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</si>
  <si>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</si>
  <si>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</si>
  <si>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</si>
  <si>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</si>
  <si>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</si>
  <si>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</si>
  <si>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</si>
  <si>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</si>
  <si>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</si>
  <si>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</si>
  <si>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</si>
  <si>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</si>
  <si>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</si>
  <si>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</si>
  <si>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</si>
  <si>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</si>
  <si>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</si>
  <si>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</si>
  <si>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</si>
  <si>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</si>
  <si>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</si>
  <si>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</si>
  <si>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</si>
  <si>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</si>
  <si>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</si>
  <si>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</si>
  <si>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</si>
  <si>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</si>
  <si>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</si>
  <si>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</si>
  <si>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</si>
  <si>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</si>
  <si>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</si>
  <si>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</si>
  <si>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</si>
  <si>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</si>
  <si>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</si>
  <si>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</si>
  <si>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</si>
  <si>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</si>
  <si>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</si>
  <si>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</si>
  <si>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</si>
  <si>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</si>
  <si>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</si>
  <si>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</si>
  <si>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</si>
  <si>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</si>
  <si>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</si>
  <si>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</si>
  <si>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</si>
  <si>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</si>
  <si>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</si>
  <si>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</si>
  <si>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</si>
  <si>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</si>
  <si>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</si>
  <si>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</si>
  <si>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</si>
  <si>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</si>
  <si>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</si>
  <si>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</si>
  <si>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</si>
  <si>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</si>
  <si>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</si>
  <si>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</si>
  <si>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</si>
  <si>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</si>
  <si>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</si>
  <si>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</si>
  <si>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</si>
  <si>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</si>
  <si>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</si>
  <si>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</si>
  <si>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</si>
  <si>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</si>
  <si>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</si>
  <si>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</si>
  <si>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</si>
  <si>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</si>
  <si>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</si>
  <si>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</si>
  <si>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</si>
  <si>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</si>
  <si>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</si>
  <si>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</si>
  <si>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</si>
  <si>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</si>
  <si>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</si>
  <si>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</si>
  <si>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</si>
  <si>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</si>
  <si>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</si>
  <si>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</si>
  <si>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</si>
  <si>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</si>
  <si>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</si>
  <si>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</si>
  <si>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</si>
  <si>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</si>
  <si>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</si>
  <si>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</si>
  <si>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</si>
  <si>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</si>
  <si>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</si>
  <si>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</si>
  <si>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</si>
  <si>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</si>
  <si>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</si>
  <si>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</si>
  <si>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</si>
  <si>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</si>
  <si>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</si>
  <si>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</si>
  <si>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</si>
  <si>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</si>
  <si>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</si>
  <si>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</si>
  <si>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</si>
  <si>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</si>
  <si>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</si>
  <si>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</si>
  <si>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</si>
  <si>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</si>
  <si>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</si>
  <si>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</si>
  <si>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</si>
  <si>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</si>
  <si>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</si>
  <si>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</si>
  <si>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</si>
  <si>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</si>
  <si>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</si>
  <si>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</si>
  <si>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</si>
  <si>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</si>
  <si>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</si>
  <si>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</si>
  <si>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</si>
  <si>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</si>
  <si>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</si>
  <si>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</si>
  <si>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</si>
  <si>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</si>
  <si>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</si>
  <si>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</si>
  <si>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</si>
  <si>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</si>
  <si>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</si>
  <si>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</si>
  <si>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</si>
  <si>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</si>
  <si>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</si>
  <si>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</si>
  <si>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</si>
  <si>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</si>
  <si>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</si>
  <si>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</si>
  <si>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</si>
  <si>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</si>
  <si>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</si>
  <si>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</si>
  <si>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</si>
  <si>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</si>
  <si>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</si>
  <si>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</si>
  <si>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</si>
  <si>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</si>
  <si>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</si>
  <si>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</si>
  <si>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</si>
  <si>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</si>
  <si>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</si>
  <si>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</si>
  <si>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</si>
  <si>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</si>
  <si>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</si>
  <si>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</si>
  <si>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</si>
  <si>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</si>
  <si>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</si>
  <si>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</si>
  <si>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</si>
  <si>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</si>
  <si>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</si>
  <si>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</si>
  <si>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</si>
  <si>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</si>
  <si>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</si>
  <si>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</si>
  <si>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</si>
  <si>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</si>
  <si>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</si>
  <si>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</si>
  <si>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</si>
  <si>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</si>
  <si>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</si>
  <si>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</si>
  <si>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</si>
  <si>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</si>
  <si>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</si>
  <si>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</si>
  <si>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</si>
  <si>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</si>
  <si>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</si>
  <si>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</si>
  <si>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</si>
  <si>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</si>
  <si>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</si>
  <si>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</si>
  <si>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</si>
  <si>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</si>
  <si>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</si>
  <si>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</si>
  <si>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</si>
  <si>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</si>
  <si>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</si>
  <si>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</si>
  <si>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</si>
  <si>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</si>
  <si>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</si>
  <si>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</si>
  <si>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</si>
  <si>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</si>
  <si>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</si>
  <si>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</si>
  <si>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</si>
  <si>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</si>
  <si>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</si>
  <si>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</si>
  <si>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</si>
  <si>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</si>
  <si>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</si>
  <si>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</si>
  <si>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</si>
  <si>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</si>
  <si>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</si>
  <si>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</si>
  <si>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</si>
  <si>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</si>
  <si>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</si>
  <si>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</si>
  <si>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</si>
  <si>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</si>
  <si>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</si>
  <si>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</si>
  <si>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</si>
  <si>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</si>
  <si>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</si>
  <si>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</si>
  <si>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</si>
  <si>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</si>
  <si>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</si>
  <si>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</si>
  <si>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</si>
  <si>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</si>
  <si>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</si>
  <si>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</si>
  <si>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</si>
  <si>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</si>
  <si>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</si>
  <si>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</si>
  <si>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</si>
  <si>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</si>
  <si>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</si>
  <si>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</si>
  <si>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</si>
  <si>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</si>
  <si>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</si>
  <si>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</si>
  <si>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</si>
  <si>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</si>
  <si>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</si>
  <si>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</si>
  <si>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</si>
  <si>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</si>
  <si>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</si>
  <si>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</si>
  <si>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</si>
  <si>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</si>
  <si>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</si>
  <si>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</si>
  <si>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</si>
  <si>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</si>
  <si>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</si>
  <si>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</si>
  <si>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</si>
  <si>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</si>
  <si>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</si>
  <si>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</si>
  <si>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</si>
  <si>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</si>
  <si>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</si>
  <si>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</si>
  <si>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</si>
  <si>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</si>
  <si>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</si>
  <si>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</si>
  <si>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</si>
  <si>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</si>
  <si>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</si>
  <si>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</si>
  <si>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</si>
  <si>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</si>
  <si>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</si>
  <si>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</si>
  <si>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</si>
  <si>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</si>
  <si>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</si>
  <si>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</si>
  <si>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</si>
  <si>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</si>
  <si>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</si>
  <si>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</si>
  <si>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</si>
  <si>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</si>
  <si>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</si>
  <si>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</si>
  <si>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</si>
  <si>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</si>
  <si>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</si>
  <si>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</si>
  <si>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</si>
  <si>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</si>
  <si>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</si>
  <si>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</si>
  <si>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</si>
  <si>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</si>
  <si>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</si>
  <si>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</si>
  <si>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</si>
  <si>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</si>
  <si>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</si>
  <si>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</si>
  <si>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</si>
  <si>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</si>
  <si>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</si>
  <si>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</si>
  <si>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</si>
  <si>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</si>
  <si>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</si>
  <si>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</si>
  <si>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</si>
  <si>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</si>
  <si>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</si>
  <si>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</si>
  <si>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</si>
  <si>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</si>
  <si>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</si>
  <si>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</si>
  <si>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</si>
  <si>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</si>
  <si>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</si>
  <si>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</si>
  <si>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</si>
  <si>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</si>
  <si>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</si>
  <si>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</si>
  <si>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</si>
  <si>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</si>
  <si>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</si>
  <si>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</si>
  <si>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</si>
  <si>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</si>
  <si>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</si>
  <si>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</si>
  <si>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</si>
  <si>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</si>
  <si>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</si>
  <si>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</si>
  <si>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</si>
  <si>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</si>
  <si>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</si>
  <si>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</si>
  <si>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</si>
  <si>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</si>
  <si>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</si>
  <si>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</si>
  <si>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</si>
  <si>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</si>
  <si>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</si>
  <si>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</si>
  <si>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</si>
  <si>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</si>
  <si>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</si>
  <si>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</si>
  <si>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</si>
  <si>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</si>
  <si>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</si>
  <si>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</si>
  <si>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</si>
  <si>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</si>
  <si>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</si>
  <si>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</si>
  <si>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</si>
  <si>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</si>
  <si>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</si>
  <si>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</si>
  <si>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</si>
  <si>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</si>
  <si>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</si>
  <si>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</si>
  <si>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</si>
  <si>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</si>
  <si>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</si>
  <si>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</si>
  <si>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</si>
  <si>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</si>
  <si>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</si>
  <si>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</si>
  <si>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</si>
  <si>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</si>
  <si>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</si>
  <si>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</si>
  <si>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</si>
  <si>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</si>
  <si>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</si>
  <si>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</si>
  <si>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</si>
  <si>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</si>
  <si>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</si>
  <si>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</si>
  <si>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</si>
  <si>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</si>
  <si>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</si>
  <si>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</si>
  <si>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</si>
  <si>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</si>
  <si>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</si>
  <si>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</si>
  <si>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</si>
  <si>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</si>
  <si>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</si>
  <si>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</si>
  <si>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</si>
  <si>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</si>
  <si>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</si>
  <si>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</si>
  <si>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</si>
  <si>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</si>
  <si>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</si>
  <si>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</si>
  <si>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</si>
  <si>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</si>
  <si>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</si>
  <si>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</si>
  <si>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</si>
  <si>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</si>
  <si>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</si>
  <si>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</si>
  <si>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</si>
  <si>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</si>
  <si>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</si>
  <si>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</si>
  <si>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</si>
  <si>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</si>
  <si>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</si>
  <si>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</si>
  <si>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</si>
  <si>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</si>
  <si>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</si>
  <si>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</si>
  <si>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</si>
  <si>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</si>
  <si>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</si>
  <si>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</si>
  <si>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</si>
  <si>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</si>
  <si>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</si>
  <si>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</si>
  <si>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</si>
  <si>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</si>
  <si>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</si>
  <si>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</si>
  <si>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</si>
  <si>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</si>
  <si>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</si>
  <si>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</si>
  <si>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</si>
  <si>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</si>
  <si>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</si>
  <si>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</si>
  <si>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</si>
  <si>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</si>
  <si>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</si>
  <si>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</si>
  <si>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</si>
  <si>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</si>
  <si>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</si>
  <si>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</si>
  <si>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</si>
  <si>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</si>
  <si>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</si>
  <si>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</si>
  <si>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</si>
  <si>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</si>
  <si>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</si>
  <si>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</si>
  <si>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</si>
  <si>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</si>
  <si>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</si>
  <si>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</si>
  <si>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</si>
  <si>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</si>
  <si>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</si>
  <si>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</si>
  <si>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</si>
  <si>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</si>
  <si>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</si>
  <si>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</si>
  <si>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</si>
  <si>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</si>
  <si>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</si>
  <si>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</si>
  <si>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</si>
  <si>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</si>
  <si>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</si>
  <si>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</si>
  <si>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</si>
  <si>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</si>
  <si>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</si>
  <si>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</si>
  <si>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</si>
  <si>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</si>
  <si>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</si>
  <si>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</si>
  <si>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</si>
  <si>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</si>
  <si>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</si>
  <si>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</si>
  <si>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</si>
  <si>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</si>
  <si>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</si>
  <si>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</si>
  <si>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</si>
  <si>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</si>
  <si>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</si>
  <si>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</si>
  <si>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</si>
  <si>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</si>
  <si>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</si>
  <si>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</si>
  <si>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</si>
  <si>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</si>
  <si>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</si>
  <si>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</si>
  <si>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</si>
  <si>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</si>
  <si>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</si>
  <si>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</si>
  <si>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</si>
  <si>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</si>
  <si>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</si>
  <si>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</si>
  <si>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</si>
  <si>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</si>
  <si>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</si>
  <si>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</si>
  <si>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</si>
  <si>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</si>
  <si>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</si>
  <si>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</si>
  <si>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</si>
  <si>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</si>
  <si>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</si>
  <si>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</si>
  <si>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</si>
  <si>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</si>
  <si>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</si>
  <si>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</si>
  <si>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</si>
  <si>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</si>
  <si>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</si>
  <si>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</si>
  <si>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</si>
  <si>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</si>
  <si>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</si>
  <si>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</si>
  <si>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</si>
  <si>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</si>
  <si>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</si>
  <si>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</si>
  <si>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</si>
  <si>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</si>
  <si>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</si>
  <si>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</si>
  <si>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</si>
  <si>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</si>
  <si>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</si>
  <si>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</si>
  <si>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</si>
  <si>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</si>
  <si>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</si>
  <si>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</si>
  <si>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</si>
  <si>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</si>
  <si>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</si>
  <si>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</si>
  <si>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</si>
  <si>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</si>
  <si>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</si>
  <si>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</si>
  <si>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</si>
  <si>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</si>
  <si>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</si>
  <si>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</si>
  <si>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</si>
  <si>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</si>
  <si>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</si>
  <si>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</si>
  <si>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</si>
  <si>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</si>
  <si>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</si>
  <si>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</si>
  <si>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</si>
  <si>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</si>
  <si>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</si>
  <si>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</si>
  <si>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</si>
  <si>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</si>
  <si>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</si>
  <si>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</si>
  <si>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</si>
  <si>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</si>
  <si>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</si>
  <si>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</si>
  <si>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</si>
  <si>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</si>
  <si>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</si>
  <si>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</si>
  <si>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</si>
  <si>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</si>
  <si>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</si>
  <si>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</si>
  <si>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</si>
  <si>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</si>
  <si>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</si>
  <si>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</si>
  <si>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</si>
  <si>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</si>
  <si>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</si>
  <si>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</si>
  <si>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</si>
  <si>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</si>
  <si>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</si>
  <si>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</si>
  <si>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</si>
  <si>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</si>
  <si>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</si>
  <si>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</si>
  <si>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</si>
  <si>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</si>
  <si>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</si>
  <si>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</si>
  <si>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</si>
  <si>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</si>
  <si>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</si>
  <si>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</si>
  <si>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</si>
  <si>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</si>
  <si>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</si>
  <si>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</si>
  <si>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</si>
  <si>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</si>
  <si>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</si>
  <si>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</si>
  <si>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</si>
  <si>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</si>
  <si>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</si>
  <si>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</si>
  <si>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</si>
  <si>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</si>
  <si>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</si>
  <si>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</si>
  <si>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</si>
  <si>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</si>
  <si>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</si>
  <si>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</si>
  <si>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</si>
  <si>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</si>
  <si>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</si>
  <si>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</si>
  <si>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</si>
  <si>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</si>
  <si>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</si>
  <si>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</si>
  <si>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</si>
  <si>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</si>
  <si>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</si>
  <si>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</si>
  <si>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</si>
  <si>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</si>
  <si>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</si>
  <si>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</si>
  <si>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</si>
  <si>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</si>
  <si>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</si>
  <si>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</si>
  <si>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</si>
  <si>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</si>
  <si>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</si>
  <si>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</si>
  <si>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</si>
  <si>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</si>
  <si>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</si>
  <si>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</si>
  <si>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</si>
  <si>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</si>
  <si>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</si>
  <si>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</si>
  <si>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</si>
  <si>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</si>
  <si>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</si>
  <si>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</si>
  <si>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</si>
  <si>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</si>
  <si>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</si>
  <si>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</si>
  <si>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</si>
  <si>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</si>
  <si>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</si>
  <si>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</si>
  <si>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</si>
  <si>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</si>
  <si>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</si>
  <si>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</si>
  <si>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</si>
  <si>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</si>
  <si>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</si>
  <si>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</si>
  <si>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</si>
  <si>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</si>
  <si>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</si>
  <si>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</si>
  <si>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</si>
  <si>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</si>
  <si>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</si>
  <si>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</si>
  <si>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</si>
  <si>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</si>
  <si>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</si>
  <si>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</si>
  <si>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</si>
  <si>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</si>
  <si>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</si>
  <si>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</si>
  <si>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</si>
  <si>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</si>
  <si>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</si>
  <si>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</si>
  <si>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</si>
  <si>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</si>
  <si>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</si>
  <si>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</si>
  <si>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</si>
  <si>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</si>
  <si>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</si>
  <si>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</si>
  <si>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</si>
  <si>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</si>
  <si>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</si>
  <si>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</si>
  <si>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</si>
  <si>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</si>
  <si>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</si>
  <si>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</si>
  <si>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</si>
  <si>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</si>
  <si>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</si>
  <si>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</si>
  <si>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</si>
  <si>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</si>
  <si>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</si>
  <si>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</si>
  <si>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</si>
  <si>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</si>
  <si>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</si>
  <si>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</si>
  <si>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</si>
  <si>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</si>
  <si>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</si>
  <si>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</si>
  <si>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</si>
  <si>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</si>
  <si>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</si>
  <si>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</si>
  <si>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</si>
  <si>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</si>
  <si>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</si>
  <si>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</si>
  <si>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</si>
  <si>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</si>
  <si>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</si>
  <si>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</si>
  <si>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</si>
  <si>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</si>
  <si>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</si>
  <si>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</si>
  <si>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</si>
  <si>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</si>
  <si>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</si>
  <si>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</si>
  <si>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</si>
  <si>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</si>
  <si>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</si>
  <si>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</si>
  <si>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</si>
  <si>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</si>
  <si>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</si>
  <si>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</si>
  <si>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</si>
  <si>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</si>
  <si>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</si>
  <si>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</si>
  <si>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</si>
  <si>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</si>
  <si>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</si>
  <si>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</si>
  <si>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</si>
  <si>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</si>
  <si>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</si>
  <si>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</si>
  <si>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</si>
  <si>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</si>
  <si>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</si>
  <si>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</si>
  <si>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</si>
  <si>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</si>
  <si>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</si>
  <si>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</si>
  <si>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</si>
  <si>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</si>
  <si>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</si>
  <si>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</si>
  <si>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</si>
  <si>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</si>
  <si>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</si>
  <si>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</si>
  <si>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</si>
  <si>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</si>
  <si>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</si>
  <si>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</si>
  <si>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</si>
  <si>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</si>
  <si>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</si>
  <si>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</si>
  <si>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</si>
  <si>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</si>
  <si>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</si>
  <si>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</si>
  <si>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</si>
  <si>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</si>
  <si>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</si>
  <si>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</si>
  <si>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</si>
  <si>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</si>
  <si>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</si>
  <si>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</si>
  <si>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</si>
  <si>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</si>
  <si>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</si>
  <si>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</si>
  <si>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</si>
  <si>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</si>
  <si>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</si>
  <si>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</si>
  <si>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</si>
  <si>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</si>
  <si>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</si>
  <si>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</si>
  <si>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</si>
  <si>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</si>
  <si>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</si>
  <si>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</si>
  <si>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</si>
  <si>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</si>
  <si>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</si>
  <si>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</si>
  <si>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</si>
  <si>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</si>
  <si>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</si>
  <si>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</si>
  <si>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</si>
  <si>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</si>
  <si>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</si>
  <si>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</si>
  <si>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</si>
  <si>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</si>
  <si>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</si>
  <si>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</si>
  <si>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</si>
  <si>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</si>
  <si>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</si>
  <si>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</si>
  <si>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</si>
  <si>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</si>
  <si>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</si>
  <si>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</si>
  <si>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</si>
  <si>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</si>
  <si>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</si>
  <si>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</si>
  <si>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</si>
  <si>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</si>
  <si>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</si>
  <si>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</si>
  <si>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</si>
  <si>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</si>
  <si>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</si>
  <si>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</si>
  <si>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</si>
  <si>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</si>
  <si>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</si>
  <si>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</si>
  <si>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</si>
  <si>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</si>
  <si>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</si>
  <si>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</si>
  <si>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</si>
  <si>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</si>
  <si>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</si>
  <si>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</si>
  <si>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</si>
  <si>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</si>
  <si>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</si>
  <si>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</si>
  <si>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</si>
  <si>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</si>
  <si>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</si>
  <si>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</si>
  <si>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</si>
  <si>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</si>
  <si>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</si>
  <si>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</si>
  <si>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</si>
  <si>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</si>
  <si>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</si>
  <si>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</si>
  <si>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</si>
  <si>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</si>
  <si>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</si>
  <si>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</si>
  <si>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</si>
  <si>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</si>
  <si>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</si>
  <si>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</si>
  <si>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</si>
  <si>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</si>
  <si>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</si>
  <si>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</si>
  <si>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</si>
  <si>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</si>
  <si>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</si>
  <si>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</si>
  <si>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</si>
  <si>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</si>
  <si>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</si>
  <si>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</si>
  <si>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</si>
  <si>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</si>
  <si>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</si>
  <si>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</si>
  <si>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</si>
  <si>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</si>
  <si>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</si>
  <si>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</si>
  <si>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</si>
  <si>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</si>
  <si>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</si>
  <si>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</si>
  <si>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</si>
  <si>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</si>
  <si>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</si>
  <si>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</si>
  <si>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</si>
  <si>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</si>
  <si>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</si>
  <si>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</si>
  <si>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</si>
  <si>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</si>
  <si>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</si>
  <si>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</si>
  <si>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</si>
  <si>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</si>
  <si>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</si>
  <si>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</si>
  <si>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</si>
  <si>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</si>
  <si>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</si>
  <si>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</si>
  <si>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</si>
  <si>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</si>
  <si>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</si>
  <si>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</si>
  <si>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</si>
  <si>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</si>
  <si>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</si>
  <si>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</si>
  <si>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</si>
  <si>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</si>
  <si>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</si>
  <si>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</si>
  <si>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</si>
  <si>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</si>
  <si>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</si>
  <si>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</si>
  <si>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</si>
  <si>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</si>
  <si>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</si>
  <si>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</si>
  <si>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</si>
  <si>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</si>
  <si>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</si>
  <si>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</si>
  <si>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</si>
  <si>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</si>
  <si>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</si>
  <si>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</si>
  <si>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</si>
  <si>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</si>
  <si>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</si>
  <si>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</si>
  <si>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</si>
  <si>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</si>
  <si>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</si>
  <si>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</si>
  <si>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</si>
  <si>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</si>
  <si>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</si>
  <si>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</si>
  <si>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</si>
  <si>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</si>
  <si>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</si>
  <si>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</si>
  <si>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</si>
  <si>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</si>
  <si>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</si>
  <si>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</si>
  <si>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</si>
  <si>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</si>
  <si>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</si>
  <si>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</si>
  <si>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</si>
  <si>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</si>
  <si>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</si>
  <si>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</si>
  <si>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</si>
  <si>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</si>
  <si>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</si>
  <si>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</si>
  <si>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</si>
  <si>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</si>
  <si>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</si>
  <si>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</si>
  <si>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</si>
  <si>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</si>
  <si>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</si>
  <si>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</si>
  <si>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</si>
  <si>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</si>
  <si>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</si>
  <si>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</si>
  <si>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</si>
  <si>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</si>
  <si>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</si>
  <si>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</si>
  <si>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</si>
  <si>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</si>
  <si>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</si>
  <si>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</si>
  <si>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</si>
  <si>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</si>
  <si>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</si>
  <si>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</si>
  <si>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</si>
  <si>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</si>
  <si>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</si>
  <si>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</si>
  <si>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</si>
  <si>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</si>
  <si>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</si>
  <si>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</si>
  <si>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</si>
  <si>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</si>
  <si>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</si>
  <si>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</si>
  <si>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</si>
  <si>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</si>
  <si>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</si>
  <si>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</si>
  <si>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</si>
  <si>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</si>
  <si>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</si>
  <si>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</si>
  <si>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</si>
  <si>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</si>
  <si>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</si>
  <si>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</si>
  <si>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</si>
  <si>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</si>
  <si>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</si>
  <si>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</si>
  <si>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</si>
  <si>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</si>
  <si>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</si>
  <si>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</si>
  <si>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</si>
  <si>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</si>
  <si>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</si>
  <si>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</si>
  <si>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</si>
  <si>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</si>
  <si>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</si>
  <si>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</si>
  <si>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</si>
  <si>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</si>
  <si>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</si>
  <si>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</si>
  <si>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</si>
  <si>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</si>
  <si>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</si>
  <si>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</si>
  <si>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</si>
  <si>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</si>
  <si>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</si>
  <si>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</si>
  <si>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</si>
  <si>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</si>
  <si>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</si>
  <si>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</si>
  <si>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</si>
  <si>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</si>
  <si>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</si>
  <si>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</si>
  <si>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</si>
  <si>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</si>
  <si>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</si>
  <si>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</si>
  <si>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</si>
  <si>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</si>
  <si>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</si>
  <si>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</si>
  <si>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</si>
  <si>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</si>
  <si>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</si>
  <si>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</si>
  <si>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</si>
  <si>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</si>
  <si>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</si>
  <si>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</si>
  <si>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</si>
  <si>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</si>
  <si>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</si>
  <si>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</si>
  <si>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</si>
  <si>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</si>
  <si>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</si>
  <si>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</si>
  <si>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</si>
  <si>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</si>
  <si>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</si>
  <si>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</si>
  <si>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</si>
  <si>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</si>
  <si>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</si>
  <si>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</si>
  <si>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</si>
  <si>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</si>
  <si>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</si>
  <si>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</si>
  <si>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</si>
  <si>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</si>
  <si>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</si>
  <si>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</si>
  <si>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</si>
  <si>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</si>
  <si>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</si>
  <si>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</si>
  <si>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</si>
  <si>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</si>
  <si>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</si>
  <si>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</si>
  <si>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</si>
  <si>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</si>
  <si>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</si>
  <si>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</si>
  <si>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</si>
  <si>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</si>
  <si>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</si>
  <si>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</si>
  <si>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</si>
  <si>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</si>
  <si>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</si>
  <si>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</si>
  <si>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</si>
  <si>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</si>
  <si>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</si>
  <si>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</si>
  <si>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</si>
  <si>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</si>
  <si>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</si>
  <si>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</si>
  <si>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</si>
  <si>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</si>
  <si>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</si>
  <si>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</si>
  <si>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</si>
  <si>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</si>
  <si>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</si>
  <si>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</si>
  <si>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</si>
  <si>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</si>
  <si>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</si>
  <si>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</si>
  <si>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</si>
  <si>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</si>
  <si>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</si>
  <si>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</si>
  <si>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</si>
  <si>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</si>
  <si>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</si>
  <si>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</si>
  <si>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</si>
  <si>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</si>
  <si>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</si>
  <si>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</si>
  <si>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</si>
  <si>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</si>
  <si>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</si>
  <si>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</si>
  <si>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</si>
  <si>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</si>
  <si>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</si>
  <si>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</si>
  <si>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</si>
  <si>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</si>
  <si>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</si>
  <si>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</si>
  <si>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</si>
  <si>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</si>
  <si>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</si>
  <si>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</si>
  <si>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</si>
  <si>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</si>
  <si>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</si>
  <si>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</si>
  <si>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</si>
  <si>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</si>
  <si>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</si>
  <si>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</si>
  <si>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</si>
  <si>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</si>
  <si>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</si>
  <si>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</si>
  <si>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</si>
  <si>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</si>
  <si>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</si>
  <si>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</si>
  <si>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</si>
  <si>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</si>
  <si>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</si>
  <si>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</si>
  <si>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</si>
  <si>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</si>
  <si>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</si>
  <si>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</si>
  <si>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</si>
  <si>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</si>
  <si>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</si>
  <si>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</si>
  <si>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</si>
  <si>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</si>
  <si>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</si>
  <si>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</si>
  <si>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</si>
  <si>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</si>
  <si>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</si>
  <si>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</si>
  <si>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</si>
  <si>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</si>
  <si>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</si>
  <si>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</si>
  <si>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</si>
  <si>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</si>
  <si>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</si>
  <si>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</si>
  <si>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</si>
  <si>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</si>
  <si>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</si>
  <si>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</si>
  <si>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</si>
  <si>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</si>
  <si>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</si>
  <si>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</si>
  <si>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</si>
  <si>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</si>
  <si>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</si>
  <si>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</si>
  <si>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</si>
  <si>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</si>
  <si>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</si>
  <si>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</si>
  <si>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</si>
  <si>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</si>
  <si>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</si>
  <si>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</si>
  <si>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</si>
  <si>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</si>
  <si>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</si>
  <si>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</si>
  <si>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</si>
  <si>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</si>
  <si>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</si>
  <si>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</si>
  <si>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</si>
  <si>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</si>
  <si>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</si>
  <si>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</si>
  <si>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</si>
  <si>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</si>
  <si>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</si>
  <si>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</si>
  <si>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</si>
  <si>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</si>
  <si>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</si>
  <si>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</si>
  <si>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</si>
  <si>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</si>
  <si>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</si>
  <si>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</si>
  <si>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</si>
  <si>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</si>
  <si>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</si>
  <si>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</si>
  <si>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</si>
  <si>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</si>
  <si>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</si>
  <si>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</si>
  <si>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</si>
  <si>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</si>
  <si>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</si>
  <si>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</si>
  <si>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</si>
  <si>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</si>
  <si>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</si>
  <si>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</si>
  <si>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</si>
  <si>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</si>
  <si>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</si>
  <si>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</si>
  <si>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</si>
  <si>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</si>
  <si>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</si>
  <si>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</si>
  <si>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</si>
  <si>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</si>
  <si>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</si>
  <si>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</si>
  <si>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</si>
  <si>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</si>
  <si>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</si>
  <si>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</si>
  <si>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</si>
  <si>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</si>
  <si>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</si>
  <si>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</si>
  <si>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</si>
  <si>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</si>
  <si>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</si>
  <si>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</si>
  <si>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</si>
  <si>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</si>
  <si>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</si>
  <si>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</si>
  <si>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</si>
  <si>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</si>
  <si>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</si>
  <si>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</si>
  <si>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</si>
  <si>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</si>
  <si>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</si>
  <si>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</si>
  <si>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</si>
  <si>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</si>
  <si>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</si>
  <si>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</si>
  <si>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</si>
  <si>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</si>
  <si>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</si>
  <si>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</si>
  <si>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</si>
  <si>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</si>
  <si>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</si>
  <si>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</si>
  <si>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</si>
  <si>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</si>
  <si>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</si>
  <si>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</si>
  <si>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</si>
  <si>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</si>
  <si>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</si>
  <si>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</si>
  <si>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</si>
  <si>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</si>
  <si>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</si>
  <si>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</si>
  <si>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</si>
  <si>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</si>
  <si>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</si>
  <si>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</si>
  <si>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</si>
  <si>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</si>
  <si>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</si>
  <si>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</si>
  <si>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</si>
  <si>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</si>
  <si>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</si>
  <si>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</si>
  <si>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</si>
  <si>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</si>
  <si>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</si>
  <si>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</si>
  <si>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</si>
  <si>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</si>
  <si>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</si>
  <si>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</si>
  <si>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</si>
  <si>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</si>
  <si>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</si>
  <si>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</si>
  <si>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</si>
  <si>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</si>
  <si>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</si>
  <si>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</si>
  <si>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</si>
  <si>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</si>
  <si>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</si>
  <si>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</si>
  <si>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</si>
  <si>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</si>
  <si>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</si>
  <si>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</si>
  <si>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</si>
  <si>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</si>
  <si>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</si>
  <si>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</si>
  <si>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</si>
  <si>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</si>
  <si>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</si>
  <si>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</si>
  <si>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</si>
  <si>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</si>
  <si>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</si>
  <si>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</si>
  <si>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</si>
  <si>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</si>
  <si>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</si>
  <si>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</si>
  <si>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</si>
  <si>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</si>
  <si>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</si>
  <si>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</si>
  <si>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</si>
  <si>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</si>
  <si>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</si>
  <si>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</si>
  <si>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</si>
  <si>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</si>
  <si>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</si>
  <si>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</si>
  <si>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</si>
  <si>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</si>
  <si>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</si>
  <si>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</si>
  <si>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</si>
  <si>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</si>
  <si>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</si>
  <si>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</si>
  <si>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</si>
  <si>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</si>
  <si>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</si>
  <si>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</si>
  <si>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</si>
  <si>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</si>
  <si>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</si>
  <si>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</si>
  <si>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</si>
  <si>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</si>
  <si>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</si>
  <si>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</si>
  <si>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</si>
  <si>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</si>
  <si>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</si>
  <si>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</si>
  <si>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</si>
  <si>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</si>
  <si>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</si>
  <si>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</si>
  <si>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</si>
  <si>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</si>
  <si>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</si>
  <si>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</si>
  <si>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</si>
  <si>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</si>
  <si>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</si>
  <si>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</si>
  <si>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</si>
  <si>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</si>
  <si>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</si>
  <si>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</si>
  <si>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</si>
  <si>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</si>
  <si>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</si>
  <si>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</si>
  <si>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</si>
  <si>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</si>
  <si>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</si>
  <si>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</si>
  <si>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</si>
  <si>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</si>
  <si>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</si>
  <si>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</si>
  <si>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</si>
  <si>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</si>
  <si>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</si>
  <si>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</si>
  <si>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</si>
  <si>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</si>
  <si>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</si>
  <si>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</si>
  <si>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</si>
  <si>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</si>
  <si>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</si>
  <si>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</si>
  <si>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</si>
  <si>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</si>
  <si>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</si>
  <si>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</si>
  <si>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</si>
  <si>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</si>
  <si>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</si>
  <si>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</si>
  <si>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</si>
  <si>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</si>
  <si>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</si>
  <si>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</si>
  <si>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</si>
  <si>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</si>
  <si>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</si>
  <si>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</si>
  <si>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</si>
  <si>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</si>
  <si>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</si>
  <si>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</si>
  <si>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</si>
  <si>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</si>
  <si>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</si>
  <si>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</si>
  <si>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</si>
  <si>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</si>
  <si>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</si>
  <si>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</si>
  <si>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</si>
  <si>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</si>
  <si>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</si>
  <si>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</si>
  <si>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</si>
  <si>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</si>
  <si>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</si>
  <si>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</si>
  <si>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</si>
  <si>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</si>
  <si>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</si>
  <si>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</si>
  <si>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</si>
  <si>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</si>
  <si>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</si>
  <si>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</si>
  <si>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</si>
  <si>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</si>
  <si>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</si>
  <si>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</si>
  <si>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</si>
  <si>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</si>
  <si>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</si>
  <si>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</si>
  <si>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</si>
  <si>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</si>
  <si>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</si>
  <si>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</si>
  <si>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</si>
  <si>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</si>
  <si>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</si>
  <si>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</si>
  <si>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</si>
  <si>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</si>
  <si>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</si>
  <si>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</si>
  <si>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</si>
  <si>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</si>
  <si>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</si>
  <si>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</si>
  <si>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</si>
  <si>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</si>
  <si>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</si>
  <si>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</si>
  <si>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</si>
  <si>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</si>
  <si>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</si>
  <si>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</si>
  <si>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</si>
  <si>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</si>
  <si>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</si>
  <si>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</si>
  <si>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</si>
  <si>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</si>
  <si>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</si>
  <si>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</si>
  <si>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</si>
  <si>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</si>
  <si>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</si>
  <si>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</si>
  <si>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</si>
  <si>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</si>
  <si>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</si>
  <si>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</si>
  <si>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</si>
  <si>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</si>
  <si>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</si>
  <si>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</si>
  <si>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</si>
  <si>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</si>
  <si>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</si>
  <si>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</si>
  <si>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</si>
  <si>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</si>
  <si>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</si>
  <si>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</si>
  <si>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</si>
  <si>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</si>
  <si>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</si>
  <si>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</si>
  <si>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</si>
  <si>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</si>
  <si>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</si>
  <si>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</si>
  <si>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</si>
  <si>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</si>
  <si>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</si>
  <si>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</si>
  <si>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</si>
  <si>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</si>
  <si>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</si>
  <si>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</si>
  <si>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</si>
  <si>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</si>
  <si>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</si>
  <si>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</si>
  <si>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</si>
  <si>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</si>
  <si>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</si>
  <si>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</si>
  <si>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</si>
  <si>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</si>
  <si>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</si>
  <si>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</si>
  <si>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</si>
  <si>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</si>
  <si>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</si>
  <si>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</si>
  <si>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</si>
  <si>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</si>
  <si>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</si>
  <si>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</si>
  <si>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</si>
  <si>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</si>
  <si>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</si>
  <si>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</si>
  <si>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</si>
  <si>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</si>
  <si>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</si>
  <si>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</si>
  <si>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</si>
  <si>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</si>
  <si>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</si>
  <si>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</si>
  <si>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</si>
  <si>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</si>
  <si>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</si>
  <si>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</si>
  <si>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</si>
  <si>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</si>
  <si>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</si>
  <si>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</si>
  <si>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</si>
  <si>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</si>
  <si>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</si>
  <si>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</si>
  <si>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</si>
  <si>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</si>
  <si>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</si>
  <si>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</si>
  <si>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</si>
  <si>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</si>
  <si>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</si>
  <si>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</si>
  <si>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</si>
  <si>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</si>
  <si>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</si>
  <si>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</si>
  <si>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</si>
  <si>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</si>
  <si>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</si>
  <si>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</si>
  <si>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</si>
  <si>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</si>
  <si>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</si>
  <si>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</si>
  <si>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</si>
  <si>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</si>
  <si>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</si>
  <si>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</si>
  <si>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</si>
  <si>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</si>
  <si>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</si>
  <si>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</si>
  <si>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</si>
  <si>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</si>
  <si>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</si>
  <si>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</si>
  <si>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</si>
  <si>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</si>
  <si>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</si>
  <si>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</si>
  <si>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</si>
  <si>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</si>
  <si>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</si>
  <si>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</si>
  <si>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</si>
  <si>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</si>
  <si>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</si>
  <si>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</si>
  <si>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</si>
  <si>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</si>
  <si>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</si>
  <si>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</si>
  <si>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</si>
  <si>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</si>
  <si>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</si>
  <si>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</si>
  <si>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</si>
  <si>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</si>
  <si>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</si>
  <si>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</si>
  <si>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</si>
  <si>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</si>
  <si>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</si>
  <si>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</si>
  <si>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</si>
  <si>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</si>
  <si>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</si>
  <si>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</si>
  <si>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</si>
  <si>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</si>
  <si>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</si>
  <si>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</si>
  <si>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</si>
  <si>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</si>
  <si>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</si>
  <si>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</si>
  <si>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</si>
  <si>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</si>
  <si>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</si>
  <si>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</si>
  <si>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</si>
  <si>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</si>
  <si>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</si>
  <si>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</si>
  <si>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</si>
  <si>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</si>
  <si>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</si>
  <si>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</si>
  <si>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</si>
  <si>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</si>
  <si>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</si>
  <si>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</si>
  <si>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</si>
  <si>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</si>
  <si>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</si>
  <si>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</si>
  <si>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</si>
  <si>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</si>
  <si>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</si>
  <si>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</si>
  <si>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</si>
  <si>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</si>
  <si>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</si>
  <si>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</si>
  <si>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</si>
  <si>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</si>
  <si>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</si>
  <si>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</si>
  <si>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</si>
  <si>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</si>
  <si>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</si>
  <si>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</si>
  <si>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</si>
  <si>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</si>
  <si>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</si>
  <si>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</si>
  <si>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</si>
  <si>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</si>
  <si>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</si>
  <si>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</si>
  <si>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</si>
  <si>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</si>
  <si>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</si>
  <si>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</si>
  <si>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</si>
  <si>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</si>
  <si>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</si>
  <si>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</si>
  <si>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</si>
  <si>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</si>
  <si>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</si>
  <si>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</si>
  <si>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</si>
  <si>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</si>
  <si>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</si>
  <si>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</si>
  <si>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</si>
  <si>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</si>
  <si>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</si>
  <si>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</si>
  <si>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</si>
  <si>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</si>
  <si>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</si>
  <si>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</si>
  <si>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</si>
  <si>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</si>
  <si>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</si>
  <si>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</si>
  <si>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</si>
  <si>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</si>
  <si>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</si>
  <si>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</si>
  <si>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</si>
  <si>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</si>
  <si>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</si>
  <si>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</si>
  <si>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</si>
  <si>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</si>
  <si>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</si>
  <si>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</si>
  <si>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</si>
  <si>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</si>
  <si>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</si>
  <si>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</si>
  <si>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</si>
  <si>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</si>
  <si>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</si>
  <si>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</si>
  <si>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</si>
  <si>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</si>
  <si>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</si>
  <si>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</si>
  <si>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</si>
  <si>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</si>
  <si>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</si>
  <si>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</si>
  <si>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</si>
  <si>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</si>
  <si>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</si>
  <si>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</si>
  <si>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</si>
  <si>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</si>
  <si>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</si>
  <si>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</si>
  <si>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</si>
  <si>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</si>
  <si>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</si>
  <si>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</si>
  <si>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</si>
  <si>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</si>
  <si>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</si>
  <si>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</si>
  <si>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</si>
  <si>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</si>
  <si>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</si>
  <si>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</si>
  <si>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</si>
  <si>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</si>
  <si>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</si>
  <si>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</si>
  <si>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</si>
  <si>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</si>
  <si>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</si>
  <si>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</si>
  <si>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</si>
  <si>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</si>
  <si>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</si>
  <si>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</si>
  <si>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</si>
  <si>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</si>
  <si>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</si>
  <si>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</si>
  <si>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</si>
  <si>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</si>
  <si>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</si>
  <si>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</si>
  <si>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</si>
  <si>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</si>
  <si>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</si>
  <si>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</si>
  <si>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</si>
  <si>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</si>
  <si>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</si>
  <si>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</si>
  <si>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</si>
  <si>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</si>
  <si>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</si>
  <si>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</si>
  <si>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</si>
  <si>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</si>
  <si>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</si>
  <si>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</si>
  <si>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</si>
  <si>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</si>
  <si>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</si>
  <si>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</si>
  <si>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</si>
  <si>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</si>
  <si>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</si>
  <si>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</si>
  <si>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</si>
  <si>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</si>
  <si>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</si>
  <si>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</si>
  <si>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</si>
  <si>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</si>
  <si>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</si>
  <si>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</si>
  <si>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</si>
  <si>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</si>
  <si>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</si>
  <si>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</si>
  <si>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</si>
  <si>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</si>
  <si>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</si>
  <si>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</si>
  <si>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</si>
  <si>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</si>
  <si>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</si>
  <si>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</si>
  <si>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</si>
  <si>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</si>
  <si>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</si>
  <si>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</si>
  <si>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</si>
  <si>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</si>
  <si>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</si>
  <si>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</si>
  <si>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</si>
  <si>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</si>
  <si>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</si>
  <si>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</si>
  <si>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</si>
  <si>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</si>
  <si>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</si>
  <si>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</si>
  <si>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</si>
  <si>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</si>
  <si>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</si>
  <si>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</si>
  <si>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</si>
  <si>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</si>
  <si>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</si>
  <si>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</si>
  <si>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</si>
  <si>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</si>
  <si>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</si>
  <si>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</si>
  <si>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</si>
  <si>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</si>
  <si>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</si>
  <si>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</si>
  <si>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</si>
  <si>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</si>
  <si>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</si>
  <si>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</si>
  <si>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</si>
  <si>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</si>
  <si>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</si>
  <si>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</si>
  <si>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</si>
  <si>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</si>
  <si>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</si>
  <si>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</si>
  <si>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</si>
  <si>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</si>
  <si>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</si>
  <si>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</si>
  <si>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</si>
  <si>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</si>
  <si>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</si>
  <si>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</si>
  <si>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</si>
  <si>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</si>
  <si>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</si>
  <si>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</si>
  <si>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</si>
  <si>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</si>
  <si>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</si>
  <si>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</si>
  <si>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</si>
  <si>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</si>
  <si>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</si>
  <si>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</si>
  <si>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</si>
  <si>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</si>
  <si>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</si>
  <si>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</si>
  <si>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</si>
  <si>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</si>
  <si>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</si>
  <si>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</si>
  <si>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</si>
  <si>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</si>
  <si>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</si>
  <si>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</si>
  <si>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</si>
  <si>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</si>
  <si>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</si>
  <si>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</si>
  <si>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</si>
  <si>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</si>
  <si>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</si>
  <si>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</si>
  <si>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</si>
  <si>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</si>
  <si>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</si>
  <si>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</si>
  <si>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</si>
  <si>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</si>
  <si>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</si>
  <si>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</si>
  <si>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</si>
  <si>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</si>
  <si>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</si>
  <si>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</si>
  <si>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</si>
  <si>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</si>
  <si>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</si>
  <si>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</si>
  <si>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</si>
  <si>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</si>
  <si>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</si>
  <si>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</si>
  <si>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</si>
  <si>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</si>
  <si>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</si>
  <si>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</si>
  <si>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</si>
  <si>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</si>
  <si>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</si>
  <si>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</si>
  <si>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</si>
  <si>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</si>
  <si>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</si>
  <si>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</si>
  <si>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</si>
  <si>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</si>
  <si>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</si>
  <si>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</si>
  <si>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</si>
  <si>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</si>
  <si>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</si>
  <si>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</si>
  <si>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</si>
  <si>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</si>
  <si>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</si>
  <si>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</si>
  <si>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</si>
  <si>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</si>
  <si>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</si>
  <si>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</si>
  <si>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</si>
  <si>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</si>
  <si>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</si>
  <si>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</si>
  <si>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</si>
  <si>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</si>
  <si>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</si>
  <si>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</si>
  <si>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</si>
  <si>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</si>
  <si>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</si>
  <si>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</si>
  <si>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</si>
  <si>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</si>
  <si>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</si>
  <si>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</si>
  <si>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</si>
  <si>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</si>
  <si>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</si>
  <si>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</si>
  <si>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</si>
  <si>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</si>
  <si>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</si>
  <si>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</si>
  <si>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</si>
  <si>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</si>
  <si>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</si>
  <si>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</si>
  <si>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</si>
  <si>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</si>
  <si>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</si>
  <si>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</si>
  <si>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</si>
  <si>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</si>
  <si>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</si>
  <si>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</si>
  <si>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</si>
  <si>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</si>
  <si>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</si>
  <si>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</si>
  <si>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</si>
  <si>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</si>
  <si>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</si>
  <si>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</si>
  <si>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</si>
  <si>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</si>
  <si>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</si>
  <si>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</si>
  <si>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</si>
  <si>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</si>
  <si>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</si>
  <si>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</si>
  <si>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</si>
  <si>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</si>
  <si>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</si>
  <si>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</si>
  <si>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</si>
  <si>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</si>
  <si>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</si>
  <si>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</si>
  <si>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</si>
  <si>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</si>
  <si>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</si>
  <si>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</si>
  <si>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</si>
  <si>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</si>
  <si>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</si>
  <si>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</si>
  <si>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</si>
  <si>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</si>
  <si>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</si>
  <si>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</si>
  <si>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</si>
  <si>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</si>
  <si>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</si>
  <si>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</si>
  <si>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</si>
  <si>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</si>
  <si>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</si>
  <si>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</si>
  <si>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</si>
  <si>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</si>
  <si>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</si>
  <si>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</si>
  <si>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</si>
  <si>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</si>
  <si>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</si>
  <si>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</si>
  <si>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</si>
  <si>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</si>
  <si>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</si>
  <si>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</si>
  <si>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</si>
  <si>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</si>
  <si>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</si>
  <si>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</si>
  <si>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</si>
  <si>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</si>
  <si>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</si>
  <si>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</si>
  <si>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</si>
  <si>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</si>
  <si>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</si>
  <si>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</si>
  <si>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</si>
  <si>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</si>
  <si>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</si>
  <si>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</si>
  <si>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</si>
  <si>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</si>
  <si>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</si>
  <si>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</si>
  <si>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</si>
  <si>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</si>
  <si>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</si>
  <si>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</si>
  <si>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</si>
  <si>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</si>
  <si>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</si>
  <si>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</si>
  <si>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</si>
  <si>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</si>
  <si>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</si>
  <si>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</si>
  <si>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</si>
  <si>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</si>
  <si>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</si>
  <si>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</si>
  <si>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</si>
  <si>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</si>
  <si>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</si>
  <si>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</si>
  <si>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</si>
  <si>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</si>
  <si>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</si>
  <si>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</si>
  <si>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</si>
  <si>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</si>
  <si>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</si>
  <si>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</si>
  <si>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</si>
  <si>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</si>
  <si>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</si>
  <si>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</si>
  <si>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</si>
  <si>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</si>
  <si>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</si>
  <si>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</si>
  <si>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</si>
  <si>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</si>
  <si>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</si>
  <si>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</si>
  <si>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</si>
  <si>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</si>
  <si>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</si>
  <si>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</si>
  <si>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</si>
  <si>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</si>
  <si>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</si>
  <si>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</si>
  <si>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</si>
  <si>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</si>
  <si>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</si>
  <si>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</si>
  <si>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</si>
  <si>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</si>
  <si>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</si>
  <si>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</si>
  <si>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</si>
  <si>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</si>
  <si>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</si>
  <si>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</si>
  <si>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</si>
  <si>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</si>
  <si>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</si>
  <si>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</si>
  <si>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</si>
  <si>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</si>
  <si>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</si>
  <si>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</si>
  <si>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</si>
  <si>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</si>
  <si>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</si>
  <si>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</si>
  <si>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</si>
  <si>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</si>
  <si>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</si>
  <si>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</si>
  <si>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</si>
  <si>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</si>
  <si>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</si>
  <si>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</si>
  <si>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</si>
  <si>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</si>
  <si>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</si>
  <si>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</si>
  <si>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</si>
  <si>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</si>
  <si>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</si>
  <si>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</si>
  <si>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</si>
  <si>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</si>
  <si>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</si>
  <si>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</si>
  <si>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</si>
  <si>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</si>
  <si>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</si>
  <si>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</si>
  <si>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</si>
  <si>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</si>
  <si>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</si>
  <si>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</si>
  <si>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</si>
  <si>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</si>
  <si>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</si>
  <si>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</si>
  <si>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</si>
  <si>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</si>
  <si>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</si>
  <si>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</si>
  <si>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</si>
  <si>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</si>
  <si>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</si>
  <si>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</si>
  <si>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</si>
  <si>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</si>
  <si>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</si>
  <si>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</si>
  <si>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</si>
  <si>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</si>
  <si>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</si>
  <si>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</si>
  <si>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</si>
  <si>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</si>
  <si>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</si>
  <si>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</si>
  <si>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</si>
  <si>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</si>
  <si>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</si>
  <si>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</si>
  <si>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</si>
  <si>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</si>
  <si>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</si>
  <si>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</si>
  <si>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</si>
  <si>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</si>
  <si>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</si>
  <si>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</si>
  <si>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</si>
  <si>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</si>
  <si>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</si>
  <si>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</si>
  <si>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</si>
  <si>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</si>
  <si>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</si>
  <si>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</si>
  <si>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</si>
  <si>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</si>
  <si>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</si>
  <si>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</si>
  <si>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</si>
  <si>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</si>
  <si>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</si>
  <si>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</si>
  <si>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</si>
  <si>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</si>
  <si>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</si>
  <si>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</si>
  <si>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</si>
  <si>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</si>
  <si>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</si>
  <si>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</si>
  <si>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</si>
  <si>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</si>
  <si>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</si>
  <si>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</si>
  <si>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</si>
  <si>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</si>
  <si>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</si>
  <si>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</si>
  <si>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</si>
  <si>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</si>
  <si>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</si>
  <si>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</si>
  <si>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</si>
  <si>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</si>
  <si>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</si>
  <si>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</si>
  <si>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</si>
  <si>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</si>
  <si>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</si>
  <si>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</si>
  <si>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</si>
  <si>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</si>
  <si>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</si>
  <si>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</si>
  <si>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</si>
  <si>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</si>
  <si>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</si>
  <si>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</si>
  <si>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</si>
  <si>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</si>
  <si>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</si>
  <si>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</si>
  <si>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</si>
  <si>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</si>
  <si>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</si>
  <si>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</si>
  <si>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</si>
  <si>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</si>
  <si>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</si>
  <si>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</si>
  <si>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</si>
  <si>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</si>
  <si>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</si>
  <si>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</si>
  <si>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</si>
  <si>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</si>
  <si>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</si>
  <si>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</si>
  <si>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</si>
  <si>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</si>
  <si>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</si>
  <si>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</si>
  <si>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</si>
  <si>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</si>
  <si>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</si>
  <si>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</si>
  <si>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</si>
  <si>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</si>
  <si>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</si>
  <si>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</si>
  <si>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</si>
  <si>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</si>
  <si>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</si>
  <si>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</si>
  <si>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</si>
  <si>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</si>
  <si>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</si>
  <si>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</si>
  <si>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</si>
  <si>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</si>
  <si>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</si>
  <si>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</si>
  <si>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</si>
  <si>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</si>
  <si>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</si>
  <si>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</si>
  <si>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</si>
  <si>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</si>
  <si>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</si>
  <si>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</si>
  <si>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</si>
  <si>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</si>
  <si>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</si>
  <si>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</si>
  <si>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</si>
  <si>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</si>
  <si>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</si>
  <si>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</si>
  <si>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</si>
  <si>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</si>
  <si>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</si>
  <si>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</si>
  <si>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</si>
  <si>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</si>
  <si>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</si>
  <si>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</si>
  <si>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</si>
  <si>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</si>
  <si>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</si>
  <si>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</si>
  <si>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</si>
  <si>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</si>
  <si>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</si>
  <si>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</si>
  <si>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</si>
  <si>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</si>
  <si>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</si>
  <si>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</si>
  <si>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</si>
  <si>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</si>
  <si>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</si>
  <si>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</si>
  <si>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</si>
  <si>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</si>
  <si>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</si>
  <si>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</si>
  <si>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</si>
  <si>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</si>
  <si>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</si>
  <si>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</si>
  <si>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</si>
  <si>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</si>
  <si>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</si>
  <si>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</si>
  <si>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</si>
  <si>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</si>
  <si>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</si>
  <si>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</si>
  <si>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</si>
  <si>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</si>
  <si>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</si>
  <si>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</si>
  <si>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</si>
  <si>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</si>
  <si>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</si>
  <si>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</si>
  <si>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</si>
  <si>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</si>
  <si>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</si>
  <si>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</si>
  <si>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</si>
  <si>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</si>
  <si>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</si>
  <si>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</si>
  <si>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</si>
  <si>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</si>
  <si>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</si>
  <si>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</si>
  <si>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</si>
  <si>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</si>
  <si>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</si>
  <si>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</si>
  <si>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</si>
  <si>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</si>
  <si>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</si>
  <si>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</si>
  <si>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</si>
  <si>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</si>
  <si>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</si>
  <si>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</si>
  <si>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</si>
  <si>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</si>
  <si>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</si>
  <si>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</si>
  <si>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</si>
  <si>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</si>
  <si>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</si>
  <si>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</si>
  <si>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</si>
  <si>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</si>
  <si>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</si>
  <si>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</si>
  <si>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</si>
  <si>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</si>
  <si>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</si>
  <si>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</si>
  <si>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</si>
  <si>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</si>
  <si>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</si>
  <si>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</si>
  <si>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</si>
  <si>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</si>
  <si>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</si>
  <si>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</si>
  <si>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</si>
  <si>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</si>
  <si>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</si>
  <si>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</si>
  <si>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</si>
  <si>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</si>
  <si>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</si>
  <si>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</si>
  <si>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</si>
  <si>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</si>
  <si>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</si>
  <si>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</si>
  <si>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</si>
  <si>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</si>
  <si>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</si>
  <si>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</si>
  <si>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</si>
  <si>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</si>
  <si>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</si>
  <si>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</si>
  <si>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</si>
  <si>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</si>
  <si>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</si>
  <si>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</si>
  <si>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</si>
  <si>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</si>
  <si>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</si>
  <si>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</si>
  <si>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</si>
  <si>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</si>
  <si>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</si>
  <si>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</si>
  <si>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</si>
  <si>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</si>
  <si>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</si>
  <si>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</si>
  <si>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</si>
  <si>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</si>
  <si>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</si>
  <si>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</si>
  <si>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</si>
  <si>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</si>
  <si>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</si>
  <si>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</si>
  <si>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</si>
  <si>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</si>
  <si>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</si>
  <si>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</si>
  <si>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</si>
  <si>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</si>
  <si>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</si>
  <si>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</si>
  <si>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</si>
  <si>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</si>
  <si>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</si>
  <si>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</si>
  <si>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</si>
  <si>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</si>
  <si>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</si>
  <si>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</si>
  <si>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</si>
  <si>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</si>
  <si>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</si>
  <si>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</si>
  <si>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</si>
  <si>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</si>
  <si>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</si>
  <si>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</si>
  <si>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</si>
  <si>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</si>
  <si>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</si>
  <si>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</si>
  <si>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</si>
  <si>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</si>
  <si>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</si>
  <si>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</si>
  <si>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</si>
  <si>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</si>
  <si>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</si>
  <si>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</si>
  <si>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</si>
  <si>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</si>
  <si>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</si>
  <si>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</si>
  <si>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</si>
  <si>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</si>
  <si>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</si>
  <si>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</si>
  <si>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</si>
  <si>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</si>
  <si>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</si>
  <si>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</si>
  <si>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</si>
  <si>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</si>
  <si>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</si>
  <si>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</si>
  <si>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</si>
  <si>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</si>
  <si>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</si>
  <si>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</si>
  <si>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</si>
  <si>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</si>
  <si>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</si>
  <si>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</si>
  <si>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</si>
  <si>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</si>
  <si>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</si>
  <si>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</si>
  <si>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</si>
  <si>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</si>
  <si>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</si>
  <si>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</si>
  <si>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</si>
  <si>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</si>
  <si>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</si>
  <si>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</si>
  <si>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</si>
  <si>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</si>
  <si>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</si>
  <si>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</si>
  <si>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</si>
  <si>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</si>
  <si>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</si>
  <si>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</si>
  <si>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</si>
  <si>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</si>
  <si>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</si>
  <si>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</si>
  <si>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</si>
  <si>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</si>
  <si>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</si>
  <si>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</si>
  <si>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</si>
  <si>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</si>
  <si>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</si>
  <si>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</si>
  <si>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</si>
  <si>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</si>
  <si>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</si>
  <si>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</si>
  <si>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</si>
  <si>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</si>
  <si>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</si>
  <si>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</si>
  <si>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</si>
  <si>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</si>
  <si>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</si>
  <si>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</si>
  <si>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</si>
  <si>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</si>
  <si>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</si>
  <si>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</si>
  <si>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</si>
  <si>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</si>
  <si>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</si>
  <si>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</si>
  <si>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</si>
  <si>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</si>
  <si>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</si>
  <si>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</si>
  <si>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</si>
  <si>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</si>
  <si>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</si>
  <si>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</si>
  <si>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</si>
  <si>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</si>
  <si>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</si>
  <si>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</si>
  <si>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</si>
  <si>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</si>
  <si>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</si>
  <si>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</si>
  <si>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</si>
  <si>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</si>
  <si>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</si>
  <si>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</si>
  <si>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</si>
  <si>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</si>
  <si>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</si>
  <si>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</si>
  <si>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</si>
  <si>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</si>
  <si>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</si>
  <si>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</si>
  <si>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</si>
  <si>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</si>
  <si>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</si>
  <si>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</si>
  <si>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</si>
  <si>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</si>
  <si>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</si>
  <si>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</si>
  <si>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</si>
  <si>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</si>
  <si>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</si>
  <si>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</si>
  <si>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</si>
  <si>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</si>
  <si>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</si>
  <si>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</si>
  <si>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</si>
  <si>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</si>
  <si>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</si>
  <si>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</si>
  <si>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</si>
  <si>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</si>
  <si>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</si>
  <si>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</si>
  <si>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</si>
  <si>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</si>
  <si>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</si>
  <si>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</si>
  <si>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</si>
  <si>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</si>
  <si>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</si>
  <si>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</si>
  <si>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</si>
  <si>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</si>
  <si>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</si>
  <si>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</si>
  <si>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</si>
  <si>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</si>
  <si>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</si>
  <si>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</si>
  <si>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</si>
  <si>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</si>
  <si>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</si>
  <si>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</si>
  <si>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</si>
  <si>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</si>
  <si>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</si>
  <si>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</si>
  <si>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</si>
  <si>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</si>
  <si>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</si>
  <si>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</si>
  <si>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</si>
  <si>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</si>
  <si>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</si>
  <si>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</si>
  <si>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</si>
  <si>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</si>
  <si>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</si>
  <si>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</si>
  <si>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</si>
  <si>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</si>
  <si>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</si>
  <si>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</si>
  <si>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</si>
  <si>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</si>
  <si>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</si>
  <si>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</si>
  <si>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</si>
  <si>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</si>
  <si>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</si>
  <si>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</si>
  <si>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</si>
  <si>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</si>
  <si>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</si>
  <si>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</si>
  <si>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</si>
  <si>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</si>
  <si>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</si>
  <si>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</si>
  <si>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</si>
  <si>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</si>
  <si>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</si>
  <si>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</si>
  <si>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</si>
  <si>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</si>
  <si>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</si>
  <si>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</si>
  <si>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</si>
  <si>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</si>
  <si>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</si>
  <si>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</si>
  <si>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</si>
  <si>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</si>
  <si>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</si>
  <si>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</si>
  <si>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</si>
  <si>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</si>
  <si>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</si>
  <si>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</si>
  <si>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</si>
  <si>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</si>
  <si>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</si>
  <si>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</si>
  <si>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</si>
  <si>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</si>
  <si>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</si>
  <si>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</si>
  <si>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</si>
  <si>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</si>
  <si>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</si>
  <si>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</si>
  <si>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</si>
  <si>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</si>
  <si>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</si>
  <si>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</si>
  <si>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</si>
  <si>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</si>
  <si>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</si>
  <si>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</si>
  <si>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</si>
  <si>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</si>
  <si>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</si>
  <si>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</si>
  <si>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</si>
  <si>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</si>
  <si>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</si>
  <si>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</si>
  <si>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</si>
  <si>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</si>
  <si>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</si>
  <si>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</si>
  <si>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</si>
  <si>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</si>
  <si>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</si>
  <si>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</si>
  <si>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</si>
  <si>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</si>
  <si>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</si>
  <si>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</si>
  <si>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</si>
  <si>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</si>
  <si>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</si>
  <si>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</si>
  <si>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</si>
  <si>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</si>
  <si>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</si>
  <si>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</si>
  <si>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</si>
  <si>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</si>
  <si>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</si>
  <si>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</si>
  <si>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</si>
  <si>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</si>
  <si>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</si>
  <si>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</si>
  <si>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</si>
  <si>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</si>
  <si>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</si>
  <si>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</si>
  <si>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</si>
  <si>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</si>
  <si>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</si>
  <si>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</si>
  <si>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</si>
  <si>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</si>
  <si>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</si>
  <si>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</si>
  <si>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</si>
  <si>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</si>
  <si>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</si>
  <si>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</si>
  <si>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</si>
  <si>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</si>
  <si>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</si>
  <si>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</si>
  <si>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</si>
  <si>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</si>
  <si>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</si>
  <si>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</si>
  <si>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</si>
  <si>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</si>
  <si>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</si>
  <si>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</si>
  <si>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</si>
  <si>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</si>
  <si>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</si>
  <si>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</si>
  <si>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</si>
  <si>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</si>
  <si>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</si>
  <si>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</si>
  <si>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</si>
  <si>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</si>
  <si>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</si>
  <si>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</si>
  <si>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</si>
  <si>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</si>
  <si>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</si>
  <si>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</si>
  <si>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</si>
  <si>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</si>
  <si>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</si>
  <si>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</si>
  <si>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</si>
  <si>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</si>
  <si>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</si>
  <si>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</si>
  <si>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</si>
  <si>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</si>
  <si>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</si>
  <si>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</si>
  <si>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</si>
  <si>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</si>
  <si>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</si>
  <si>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</si>
  <si>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</si>
  <si>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</si>
  <si>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</si>
  <si>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</si>
  <si>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</si>
  <si>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</si>
  <si>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</si>
  <si>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</si>
  <si>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</si>
  <si>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</si>
  <si>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</si>
  <si>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</si>
  <si>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</si>
  <si>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</si>
  <si>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</si>
  <si>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</si>
  <si>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</si>
  <si>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</si>
  <si>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</si>
  <si>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</si>
  <si>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</si>
  <si>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</si>
  <si>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</si>
  <si>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</si>
  <si>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</si>
  <si>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</si>
  <si>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</si>
  <si>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</si>
  <si>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</si>
  <si>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</si>
  <si>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</si>
  <si>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</si>
  <si>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</si>
  <si>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</si>
  <si>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</si>
  <si>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</si>
  <si>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</si>
  <si>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</si>
  <si>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</si>
  <si>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</si>
  <si>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</si>
  <si>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</si>
  <si>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</si>
  <si>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</si>
  <si>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</si>
  <si>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</si>
  <si>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</si>
  <si>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</si>
  <si>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</si>
  <si>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</si>
  <si>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</si>
  <si>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</si>
  <si>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</si>
  <si>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</si>
  <si>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</si>
  <si>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</si>
  <si>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</si>
  <si>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</si>
  <si>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</si>
  <si>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</si>
  <si>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</si>
  <si>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</si>
  <si>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</si>
  <si>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</si>
  <si>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</si>
  <si>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</si>
  <si>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</si>
  <si>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</si>
  <si>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</si>
  <si>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</si>
  <si>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</si>
  <si>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</si>
  <si>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</si>
  <si>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</si>
  <si>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</si>
  <si>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</si>
  <si>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</si>
  <si>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</si>
  <si>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</si>
  <si>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</si>
  <si>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</si>
  <si>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</si>
  <si>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</si>
  <si>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</si>
  <si>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</si>
  <si>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</si>
  <si>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</si>
  <si>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</si>
  <si>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</si>
  <si>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</si>
  <si>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</si>
  <si>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</si>
  <si>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</si>
  <si>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</si>
  <si>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</si>
  <si>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</si>
  <si>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</si>
  <si>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</si>
  <si>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</si>
  <si>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</si>
  <si>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</si>
  <si>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</si>
  <si>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</si>
  <si>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</si>
  <si>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</si>
  <si>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</si>
  <si>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</si>
  <si>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</si>
  <si>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</si>
  <si>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</si>
  <si>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</si>
  <si>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</si>
  <si>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</si>
  <si>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</si>
  <si>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</si>
  <si>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</si>
  <si>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</si>
  <si>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</si>
  <si>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</si>
  <si>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</si>
  <si>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</si>
  <si>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</si>
  <si>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</si>
  <si>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</si>
  <si>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</si>
  <si>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</si>
  <si>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</si>
  <si>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</si>
  <si>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</si>
  <si>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</si>
  <si>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</si>
  <si>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</si>
  <si>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</si>
  <si>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</si>
  <si>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</si>
  <si>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</si>
  <si>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</si>
  <si>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</si>
  <si>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</si>
  <si>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</si>
  <si>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</si>
  <si>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</si>
  <si>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</si>
  <si>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</si>
  <si>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</si>
  <si>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</si>
  <si>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</si>
  <si>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</si>
  <si>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</si>
  <si>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</si>
  <si>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</si>
  <si>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</si>
  <si>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</si>
  <si>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</si>
  <si>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</si>
  <si>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</si>
  <si>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</si>
  <si>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</si>
  <si>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</si>
  <si>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</si>
  <si>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</si>
  <si>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</si>
  <si>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</si>
  <si>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</si>
  <si>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</si>
  <si>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</si>
  <si>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</si>
  <si>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</si>
  <si>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</si>
  <si>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</si>
  <si>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</si>
  <si>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</si>
  <si>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</si>
  <si>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</si>
  <si>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</si>
  <si>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</si>
  <si>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</si>
  <si>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</si>
  <si>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</si>
  <si>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</si>
  <si>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</si>
  <si>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</si>
  <si>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</si>
  <si>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</si>
  <si>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</si>
  <si>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</si>
  <si>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</si>
  <si>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</si>
  <si>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</si>
  <si>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</si>
  <si>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</si>
  <si>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</si>
  <si>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</si>
  <si>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</si>
  <si>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</si>
  <si>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</si>
  <si>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</si>
  <si>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</si>
  <si>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</si>
  <si>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</si>
  <si>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</si>
  <si>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</si>
  <si>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</si>
  <si>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</si>
  <si>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</si>
  <si>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</si>
  <si>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</si>
  <si>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</si>
  <si>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</si>
  <si>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</si>
  <si>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</si>
  <si>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</si>
  <si>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</si>
  <si>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</si>
  <si>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</si>
  <si>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</si>
  <si>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</si>
  <si>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</si>
  <si>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</si>
  <si>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</si>
  <si>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</si>
  <si>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</si>
  <si>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</si>
  <si>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</si>
  <si>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</si>
  <si>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</si>
  <si>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</si>
  <si>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</si>
  <si>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</si>
  <si>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</si>
  <si>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</si>
  <si>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</si>
  <si>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</si>
  <si>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</si>
  <si>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</si>
  <si>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</si>
  <si>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</si>
  <si>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</si>
  <si>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</si>
  <si>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</si>
  <si>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</si>
  <si>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</si>
  <si>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</si>
  <si>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</si>
  <si>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</si>
  <si>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</si>
  <si>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</si>
  <si>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</si>
  <si>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</si>
  <si>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</si>
  <si>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</si>
  <si>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</si>
  <si>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</si>
  <si>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</si>
  <si>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</si>
  <si>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</si>
  <si>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</si>
  <si>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</si>
  <si>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</si>
  <si>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</si>
  <si>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</si>
  <si>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</si>
  <si>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</si>
  <si>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</si>
  <si>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</si>
  <si>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</si>
  <si>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</si>
  <si>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</si>
  <si>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</si>
  <si>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</si>
  <si>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</si>
  <si>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</si>
  <si>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</si>
  <si>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</si>
  <si>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</si>
  <si>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</si>
  <si>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</si>
  <si>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</si>
  <si>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</si>
  <si>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</si>
  <si>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</si>
  <si>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</si>
  <si>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</si>
  <si>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</si>
  <si>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</si>
  <si>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</si>
  <si>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</si>
  <si>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</si>
  <si>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</si>
  <si>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</si>
  <si>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</si>
  <si>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</si>
  <si>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</si>
  <si>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</si>
  <si>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</si>
  <si>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</si>
  <si>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</si>
  <si>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</si>
  <si>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</si>
  <si>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</si>
  <si>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</si>
  <si>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</si>
  <si>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</si>
  <si>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</si>
  <si>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</si>
  <si>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</si>
  <si>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</si>
  <si>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</si>
  <si>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</si>
  <si>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</si>
  <si>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</si>
  <si>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</si>
  <si>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</si>
  <si>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</si>
  <si>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</si>
  <si>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</si>
  <si>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</si>
  <si>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</si>
  <si>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</si>
  <si>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</si>
  <si>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</si>
  <si>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</si>
  <si>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</si>
  <si>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</si>
  <si>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</si>
  <si>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</si>
  <si>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</si>
  <si>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</si>
  <si>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</si>
  <si>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</si>
  <si>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</si>
  <si>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</si>
  <si>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</si>
  <si>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</si>
  <si>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</si>
  <si>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</si>
  <si>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</si>
  <si>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</si>
  <si>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</si>
  <si>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</si>
  <si>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</si>
  <si>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</si>
  <si>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</si>
  <si>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</si>
  <si>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</si>
  <si>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</si>
  <si>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</si>
  <si>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</si>
  <si>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</si>
  <si>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</si>
  <si>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</si>
  <si>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</si>
  <si>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</si>
  <si>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</si>
  <si>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</si>
  <si>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</si>
  <si>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</si>
  <si>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</si>
  <si>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</si>
  <si>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</si>
  <si>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</si>
  <si>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</si>
  <si>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</si>
  <si>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</si>
  <si>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</si>
  <si>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</si>
  <si>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</si>
  <si>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</si>
  <si>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</si>
  <si>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</si>
  <si>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</si>
  <si>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</si>
  <si>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</si>
  <si>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</si>
  <si>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</si>
  <si>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</si>
  <si>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</si>
  <si>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</si>
  <si>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</si>
  <si>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</si>
  <si>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</si>
  <si>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</si>
  <si>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</si>
  <si>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</si>
  <si>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</si>
  <si>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</si>
  <si>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</si>
  <si>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</si>
  <si>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</si>
  <si>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</si>
  <si>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</si>
  <si>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</si>
  <si>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</si>
  <si>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</si>
  <si>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</si>
  <si>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</si>
  <si>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</si>
  <si>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</si>
  <si>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</si>
  <si>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</si>
  <si>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</si>
  <si>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</si>
  <si>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</si>
  <si>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</si>
  <si>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</si>
  <si>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</si>
  <si>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</si>
  <si>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</si>
  <si>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</si>
  <si>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</si>
  <si>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</si>
  <si>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</si>
  <si>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</si>
  <si>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</si>
  <si>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</si>
  <si>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</si>
  <si>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</si>
  <si>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</si>
  <si>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</si>
  <si>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</si>
  <si>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</si>
  <si>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</si>
  <si>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</si>
  <si>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</si>
  <si>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</si>
  <si>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</si>
  <si>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</si>
  <si>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</si>
  <si>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</si>
  <si>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</si>
  <si>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</si>
  <si>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</si>
  <si>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</si>
  <si>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</si>
  <si>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</si>
  <si>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</si>
  <si>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</si>
  <si>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</si>
  <si>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</si>
  <si>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</si>
  <si>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</si>
  <si>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</si>
  <si>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</si>
  <si>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</si>
  <si>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</si>
  <si>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</si>
  <si>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</si>
  <si>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</si>
  <si>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</si>
  <si>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</si>
  <si>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</si>
  <si>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</si>
  <si>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</si>
  <si>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</si>
  <si>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</si>
  <si>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</si>
  <si>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</si>
  <si>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</si>
  <si>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</si>
  <si>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</si>
  <si>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</si>
  <si>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</si>
  <si>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</si>
  <si>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</si>
  <si>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</si>
  <si>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</si>
  <si>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</si>
  <si>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</si>
  <si>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</si>
  <si>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</si>
  <si>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</si>
  <si>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</si>
  <si>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</si>
  <si>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</si>
  <si>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</si>
  <si>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</si>
  <si>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</si>
  <si>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</si>
  <si>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</si>
  <si>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</si>
  <si>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</si>
  <si>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</si>
  <si>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</si>
  <si>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</si>
  <si>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</si>
  <si>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</si>
  <si>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</si>
  <si>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</si>
  <si>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</si>
  <si>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</si>
  <si>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</si>
  <si>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</si>
  <si>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</si>
  <si>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</si>
  <si>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</si>
  <si>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</si>
  <si>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</si>
  <si>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</si>
  <si>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</si>
  <si>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</si>
  <si>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</si>
  <si>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</si>
  <si>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</si>
  <si>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</si>
  <si>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</si>
  <si>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</si>
  <si>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</si>
  <si>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</si>
  <si>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</si>
  <si>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</si>
  <si>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</si>
  <si>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</si>
  <si>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</si>
  <si>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</si>
  <si>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</si>
  <si>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</si>
  <si>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</si>
  <si>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</si>
  <si>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</si>
  <si>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</si>
  <si>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</si>
  <si>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</si>
  <si>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</si>
  <si>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</si>
  <si>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</si>
  <si>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</si>
  <si>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</si>
  <si>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</si>
  <si>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</si>
  <si>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</si>
  <si>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</si>
  <si>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</si>
  <si>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</si>
  <si>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</si>
  <si>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</si>
  <si>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</si>
  <si>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</si>
  <si>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</si>
  <si>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</si>
  <si>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</si>
  <si>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</si>
  <si>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</si>
  <si>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</si>
  <si>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</si>
  <si>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</si>
  <si>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</si>
  <si>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</si>
  <si>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</si>
  <si>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</si>
  <si>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</si>
  <si>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</si>
  <si>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</si>
  <si>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</si>
  <si>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</si>
  <si>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</si>
  <si>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</si>
  <si>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</si>
  <si>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</si>
  <si>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</si>
  <si>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</si>
  <si>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</si>
  <si>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</si>
  <si>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</si>
  <si>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</si>
  <si>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</si>
  <si>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</si>
  <si>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</si>
  <si>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</si>
  <si>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</si>
  <si>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</si>
  <si>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</si>
  <si>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</si>
  <si>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</si>
  <si>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</si>
  <si>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</si>
  <si>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</si>
  <si>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</si>
  <si>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</si>
  <si>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</si>
  <si>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</si>
  <si>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</si>
  <si>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</si>
  <si>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</si>
  <si>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</si>
  <si>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</si>
  <si>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</si>
  <si>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</si>
  <si>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</si>
  <si>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</si>
  <si>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</si>
  <si>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</si>
  <si>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</si>
  <si>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</si>
  <si>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</si>
  <si>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</si>
  <si>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</si>
  <si>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</si>
  <si>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</si>
  <si>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</si>
  <si>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</si>
  <si>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</si>
  <si>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</si>
  <si>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</si>
  <si>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</si>
  <si>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</si>
  <si>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</si>
  <si>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</si>
  <si>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</si>
  <si>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</si>
  <si>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</si>
  <si>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</si>
  <si>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</si>
  <si>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</si>
  <si>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</si>
  <si>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</si>
  <si>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</si>
  <si>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</si>
  <si>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</si>
  <si>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</si>
  <si>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</si>
  <si>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</si>
  <si>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</si>
  <si>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</si>
  <si>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</si>
  <si>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</si>
  <si>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</si>
  <si>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</si>
  <si>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</si>
  <si>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</si>
  <si>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</si>
  <si>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</si>
  <si>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</si>
  <si>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</si>
  <si>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</si>
  <si>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</si>
  <si>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</si>
  <si>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</si>
  <si>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</si>
  <si>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</si>
  <si>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</si>
  <si>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</si>
  <si>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</si>
  <si>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</si>
  <si>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</si>
  <si>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</si>
  <si>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</si>
  <si>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</si>
  <si>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</si>
  <si>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</si>
  <si>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</si>
  <si>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</si>
  <si>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</si>
  <si>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</si>
  <si>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</si>
  <si>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</si>
  <si>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</si>
  <si>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</si>
  <si>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</si>
  <si>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</si>
  <si>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</si>
  <si>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</si>
  <si>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</si>
  <si>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</si>
  <si>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</si>
  <si>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</si>
  <si>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</si>
  <si>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</si>
  <si>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</si>
  <si>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</si>
  <si>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</si>
  <si>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</si>
  <si>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</si>
  <si>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</si>
  <si>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</si>
  <si>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</si>
  <si>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</si>
  <si>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</si>
  <si>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</si>
  <si>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</si>
  <si>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</si>
  <si>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</si>
  <si>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</si>
  <si>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</si>
  <si>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</si>
  <si>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</si>
  <si>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</si>
  <si>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</si>
  <si>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</si>
  <si>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</si>
  <si>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</si>
  <si>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</si>
  <si>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</si>
  <si>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</si>
  <si>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</si>
  <si>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</si>
  <si>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</si>
  <si>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</si>
  <si>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</si>
  <si>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</si>
  <si>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</si>
  <si>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</si>
  <si>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</si>
  <si>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</si>
  <si>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</si>
  <si>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</si>
  <si>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</si>
  <si>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</si>
  <si>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</si>
  <si>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</si>
  <si>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</si>
  <si>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</si>
  <si>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</si>
  <si>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</si>
  <si>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</si>
  <si>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</si>
  <si>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</si>
  <si>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</si>
  <si>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</si>
  <si>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</si>
  <si>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</si>
  <si>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</si>
  <si>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</si>
  <si>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</si>
  <si>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</si>
  <si>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</si>
  <si>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</si>
  <si>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</si>
  <si>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</si>
  <si>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</si>
  <si>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</si>
  <si>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</si>
  <si>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</si>
  <si>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</si>
  <si>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</si>
  <si>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</si>
  <si>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</si>
  <si>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</si>
  <si>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</si>
  <si>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</si>
  <si>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</si>
  <si>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</si>
  <si>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</si>
  <si>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</si>
  <si>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</si>
  <si>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</si>
  <si>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</si>
  <si>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</si>
  <si>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</si>
  <si>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</si>
  <si>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</si>
  <si>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</si>
  <si>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</si>
  <si>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</si>
  <si>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</si>
  <si>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</si>
  <si>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</si>
  <si>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</si>
  <si>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</si>
  <si>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</si>
  <si>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</si>
  <si>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</si>
  <si>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</si>
  <si>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</si>
  <si>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</si>
  <si>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</si>
  <si>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</si>
  <si>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</si>
  <si>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</si>
  <si>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</si>
  <si>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</si>
  <si>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</si>
  <si>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</si>
  <si>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</si>
  <si>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</si>
  <si>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</si>
  <si>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</si>
  <si>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</si>
  <si>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</si>
  <si>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</si>
  <si>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</si>
  <si>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</si>
  <si>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</si>
  <si>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</si>
  <si>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</si>
  <si>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</si>
  <si>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</si>
  <si>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</si>
  <si>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</si>
  <si>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</si>
  <si>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</si>
  <si>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</si>
  <si>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</si>
  <si>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</si>
  <si>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</si>
  <si>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</si>
  <si>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</si>
  <si>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</si>
  <si>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</si>
  <si>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</si>
  <si>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</si>
  <si>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</si>
  <si>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</si>
  <si>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</si>
  <si>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</si>
  <si>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</si>
  <si>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</si>
  <si>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</si>
  <si>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</si>
  <si>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</si>
  <si>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</si>
  <si>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</si>
  <si>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</si>
  <si>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</si>
  <si>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</si>
  <si>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</si>
  <si>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</si>
  <si>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</si>
  <si>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</si>
  <si>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</si>
  <si>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</si>
  <si>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</si>
  <si>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</si>
  <si>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</si>
  <si>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</si>
  <si>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</si>
  <si>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</si>
  <si>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</si>
  <si>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</si>
  <si>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</si>
  <si>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</si>
  <si>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</si>
  <si>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</si>
  <si>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</si>
  <si>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</si>
  <si>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</si>
  <si>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</si>
  <si>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</si>
  <si>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</si>
  <si>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</si>
  <si>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</si>
  <si>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</si>
  <si>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</si>
  <si>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</si>
  <si>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</si>
  <si>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</si>
  <si>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</si>
  <si>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</si>
  <si>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</si>
  <si>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</si>
  <si>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</si>
  <si>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</si>
  <si>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</si>
  <si>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</si>
  <si>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</si>
  <si>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</si>
  <si>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</si>
  <si>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</si>
  <si>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</si>
  <si>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</si>
  <si>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</si>
  <si>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</si>
  <si>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</si>
  <si>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</si>
  <si>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</si>
  <si>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</si>
  <si>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</si>
  <si>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</si>
  <si>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</si>
  <si>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</si>
  <si>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</si>
  <si>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</si>
  <si>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</si>
  <si>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</si>
  <si>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</si>
  <si>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</si>
  <si>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</si>
  <si>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</si>
  <si>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</si>
  <si>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</si>
  <si>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</si>
  <si>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</si>
  <si>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</si>
  <si>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</si>
  <si>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</si>
  <si>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</si>
  <si>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</si>
  <si>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</si>
  <si>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</si>
  <si>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</si>
  <si>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</si>
  <si>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</si>
  <si>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</si>
  <si>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</si>
  <si>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</si>
  <si>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</si>
  <si>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</si>
  <si>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</si>
  <si>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</si>
  <si>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</si>
  <si>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</si>
  <si>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</si>
  <si>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</si>
  <si>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</si>
  <si>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</si>
  <si>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</si>
  <si>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</si>
  <si>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</si>
  <si>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</si>
  <si>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</si>
  <si>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</si>
  <si>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</si>
  <si>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</si>
  <si>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</si>
  <si>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</si>
  <si>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</si>
  <si>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</si>
  <si>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</si>
  <si>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</si>
  <si>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</si>
  <si>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</si>
  <si>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</si>
  <si>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</si>
  <si>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</si>
  <si>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</si>
  <si>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</si>
  <si>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</si>
  <si>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</si>
  <si>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</si>
  <si>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</si>
  <si>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</si>
  <si>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</si>
  <si>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</si>
  <si>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</si>
  <si>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</si>
  <si>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</si>
  <si>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</si>
  <si>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</si>
  <si>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</si>
  <si>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</si>
  <si>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</si>
  <si>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</si>
  <si>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</si>
  <si>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</si>
  <si>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</si>
  <si>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</si>
  <si>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</si>
  <si>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</si>
  <si>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</si>
  <si>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</si>
  <si>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</si>
  <si>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</si>
  <si>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</si>
  <si>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</si>
  <si>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</si>
  <si>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</si>
  <si>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</si>
  <si>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</si>
  <si>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</si>
  <si>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</si>
  <si>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</si>
  <si>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</si>
  <si>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</si>
  <si>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</si>
  <si>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</si>
  <si>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</si>
  <si>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</si>
  <si>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</si>
  <si>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</si>
  <si>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</si>
  <si>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</si>
  <si>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</si>
  <si>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</si>
  <si>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</si>
  <si>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</si>
  <si>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</si>
  <si>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</si>
  <si>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</si>
  <si>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</si>
  <si>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</si>
  <si>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</si>
  <si>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</si>
  <si>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</si>
  <si>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</si>
  <si>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</si>
  <si>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</si>
  <si>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</si>
  <si>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</si>
  <si>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</si>
  <si>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</si>
  <si>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</si>
  <si>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</si>
  <si>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</si>
  <si>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</si>
  <si>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</si>
  <si>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</si>
  <si>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</si>
  <si>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</si>
  <si>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</si>
  <si>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</si>
  <si>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</si>
  <si>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</si>
  <si>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</si>
  <si>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</si>
  <si>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</si>
  <si>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</si>
  <si>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</si>
  <si>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</si>
  <si>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</si>
  <si>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</si>
  <si>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</si>
  <si>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</si>
  <si>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</si>
  <si>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</si>
  <si>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</si>
  <si>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</si>
  <si>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</si>
  <si>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</si>
  <si>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</si>
  <si>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</si>
  <si>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</si>
  <si>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</si>
  <si>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</si>
  <si>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</si>
  <si>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</si>
  <si>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</si>
  <si>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</si>
  <si>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</si>
  <si>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</si>
  <si>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</si>
  <si>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</si>
  <si>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</si>
  <si>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</si>
  <si>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</si>
  <si>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</si>
  <si>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</si>
  <si>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</si>
  <si>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</si>
  <si>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</si>
  <si>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</si>
  <si>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</si>
  <si>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</si>
  <si>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</si>
  <si>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</si>
  <si>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</si>
  <si>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</si>
  <si>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</si>
  <si>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</si>
  <si>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</si>
  <si>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</si>
  <si>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</si>
  <si>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</si>
  <si>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</si>
  <si>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</si>
  <si>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</si>
  <si>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</si>
  <si>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</si>
  <si>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</si>
  <si>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</si>
  <si>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</si>
  <si>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</si>
  <si>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</si>
  <si>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</si>
  <si>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</si>
  <si>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</si>
  <si>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</si>
  <si>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</si>
  <si>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</si>
  <si>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</si>
  <si>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</si>
  <si>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</si>
  <si>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</si>
  <si>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</si>
  <si>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</si>
  <si>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</si>
  <si>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</si>
  <si>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</si>
  <si>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</si>
  <si>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</si>
  <si>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</si>
  <si>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</si>
  <si>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</si>
  <si>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</si>
  <si>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</si>
  <si>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</si>
  <si>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</si>
  <si>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</si>
  <si>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</si>
  <si>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</si>
  <si>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</si>
  <si>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</si>
  <si>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</si>
  <si>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</si>
  <si>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</si>
  <si>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</si>
  <si>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</si>
  <si>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</si>
  <si>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</si>
  <si>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</si>
  <si>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</si>
  <si>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</si>
  <si>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</si>
  <si>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</si>
  <si>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</si>
  <si>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</si>
  <si>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</si>
  <si>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</si>
  <si>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</si>
  <si>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</si>
  <si>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</si>
  <si>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</si>
  <si>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</si>
  <si>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</si>
  <si>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</si>
  <si>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</si>
  <si>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</si>
  <si>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</si>
  <si>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</si>
  <si>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</si>
  <si>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</si>
  <si>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</si>
  <si>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</si>
  <si>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</si>
  <si>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</si>
  <si>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</si>
  <si>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</si>
  <si>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</si>
  <si>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</si>
  <si>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</si>
  <si>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</si>
  <si>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</si>
  <si>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</si>
  <si>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</si>
  <si>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</si>
  <si>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</si>
  <si>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</si>
  <si>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</si>
  <si>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</si>
  <si>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</si>
  <si>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</si>
  <si>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</si>
  <si>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</si>
  <si>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</si>
  <si>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</si>
  <si>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</si>
  <si>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</si>
  <si>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</si>
  <si>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</si>
  <si>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</si>
  <si>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</si>
  <si>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</si>
  <si>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</si>
  <si>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</si>
  <si>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</si>
  <si>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</si>
  <si>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</si>
  <si>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</si>
  <si>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</si>
  <si>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</si>
  <si>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</si>
  <si>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</si>
  <si>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</si>
  <si>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</si>
  <si>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</si>
  <si>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</si>
  <si>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</si>
  <si>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</si>
  <si>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</si>
  <si>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</si>
  <si>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</si>
  <si>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</si>
  <si>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</si>
  <si>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</si>
  <si>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</si>
  <si>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</si>
  <si>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</si>
  <si>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</si>
  <si>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</si>
  <si>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</si>
  <si>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</si>
  <si>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</si>
  <si>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</si>
  <si>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</si>
  <si>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</si>
  <si>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</si>
  <si>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</si>
  <si>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</si>
  <si>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</si>
  <si>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</si>
  <si>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</si>
  <si>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</si>
  <si>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</si>
  <si>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</si>
  <si>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</si>
  <si>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</si>
  <si>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</si>
  <si>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</si>
  <si>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</si>
  <si>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</si>
  <si>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</si>
  <si>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</si>
  <si>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</si>
  <si>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</si>
  <si>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</si>
  <si>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</si>
  <si>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</si>
  <si>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</si>
  <si>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</si>
  <si>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</si>
  <si>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</si>
  <si>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</si>
  <si>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</si>
  <si>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</si>
  <si>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</si>
  <si>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</si>
  <si>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</si>
  <si>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</si>
  <si>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</si>
  <si>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</si>
  <si>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</si>
  <si>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</si>
  <si>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</si>
  <si>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</si>
  <si>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</si>
  <si>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</si>
  <si>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</si>
  <si>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</si>
  <si>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</si>
  <si>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</si>
  <si>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</si>
  <si>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</si>
  <si>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</si>
  <si>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</si>
  <si>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</si>
  <si>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</si>
  <si>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</si>
  <si>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</si>
  <si>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</si>
  <si>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</si>
  <si>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</si>
  <si>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</si>
  <si>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</si>
  <si>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</si>
  <si>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</si>
  <si>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</si>
  <si>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</si>
  <si>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</si>
  <si>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</si>
  <si>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</si>
  <si>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</si>
  <si>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</si>
  <si>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</si>
  <si>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</si>
  <si>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</si>
  <si>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</si>
  <si>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</si>
  <si>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</si>
  <si>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</si>
  <si>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</si>
  <si>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</si>
  <si>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</si>
  <si>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</si>
  <si>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</si>
  <si>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</si>
  <si>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</si>
  <si>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</si>
  <si>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</si>
  <si>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</si>
  <si>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</si>
  <si>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</si>
  <si>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</si>
  <si>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</si>
  <si>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</si>
  <si>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</si>
  <si>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</si>
  <si>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</si>
  <si>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</si>
  <si>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</si>
  <si>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</si>
  <si>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</si>
  <si>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</si>
  <si>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</si>
  <si>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</si>
  <si>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</si>
  <si>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</si>
  <si>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</si>
  <si>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</si>
  <si>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</si>
  <si>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</si>
  <si>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</si>
  <si>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</si>
  <si>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</si>
  <si>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</si>
  <si>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</si>
  <si>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</si>
  <si>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</si>
  <si>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</si>
  <si>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</si>
  <si>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</si>
  <si>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</si>
  <si>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</si>
  <si>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</si>
  <si>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</si>
  <si>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</si>
  <si>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</si>
  <si>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</si>
  <si>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</si>
  <si>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</si>
  <si>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</si>
  <si>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</si>
  <si>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</si>
  <si>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</si>
  <si>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</si>
  <si>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</si>
  <si>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</si>
  <si>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</si>
  <si>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</si>
  <si>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</si>
  <si>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</si>
  <si>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</si>
  <si>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</si>
  <si>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</si>
  <si>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</si>
  <si>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</si>
  <si>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</si>
  <si>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</si>
  <si>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</si>
  <si>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</si>
  <si>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</si>
  <si>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</si>
  <si>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</si>
  <si>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</si>
  <si>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</si>
  <si>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</si>
  <si>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</si>
  <si>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</si>
  <si>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</si>
  <si>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</si>
  <si>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</si>
  <si>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</si>
  <si>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</si>
  <si>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</si>
  <si>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</si>
  <si>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</si>
  <si>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</si>
  <si>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</si>
  <si>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</si>
  <si>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</si>
  <si>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</si>
  <si>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</si>
  <si>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</si>
  <si>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</si>
  <si>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</si>
  <si>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</si>
  <si>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</si>
  <si>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</si>
  <si>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</si>
  <si>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</si>
  <si>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</si>
  <si>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</si>
  <si>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</si>
  <si>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</si>
  <si>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</si>
  <si>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</si>
  <si>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</si>
  <si>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</si>
  <si>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</si>
  <si>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</si>
  <si>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</si>
  <si>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</si>
  <si>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</si>
  <si>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</si>
  <si>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</si>
  <si>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</si>
  <si>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</si>
  <si>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</si>
  <si>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</si>
  <si>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</si>
  <si>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</si>
  <si>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</si>
  <si>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</si>
  <si>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</si>
  <si>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</si>
  <si>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</si>
  <si>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</si>
  <si>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</si>
  <si>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</si>
  <si>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</si>
  <si>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</si>
  <si>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</si>
  <si>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</si>
  <si>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</si>
  <si>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</si>
  <si>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</si>
  <si>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</si>
  <si>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</si>
  <si>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</si>
  <si>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</si>
  <si>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</si>
  <si>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</si>
  <si>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</si>
  <si>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</si>
  <si>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</si>
  <si>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</si>
  <si>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</si>
  <si>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</si>
  <si>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</si>
  <si>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</si>
  <si>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</si>
  <si>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</si>
  <si>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</si>
  <si>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</si>
  <si>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</si>
  <si>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</si>
  <si>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</si>
  <si>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</si>
  <si>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</si>
  <si>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</si>
  <si>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</si>
  <si>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</si>
  <si>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</si>
  <si>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</si>
  <si>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</si>
  <si>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</si>
  <si>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</si>
  <si>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</si>
  <si>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</si>
  <si>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</si>
  <si>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</si>
  <si>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</si>
  <si>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</si>
  <si>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</si>
  <si>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</si>
  <si>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</si>
  <si>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</si>
  <si>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</si>
  <si>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</si>
  <si>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</si>
  <si>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</si>
  <si>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</si>
  <si>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</si>
  <si>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</si>
  <si>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</si>
  <si>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</si>
  <si>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</si>
  <si>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</si>
  <si>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</si>
  <si>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</si>
  <si>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</si>
  <si>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</si>
  <si>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</si>
  <si>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</si>
  <si>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</si>
  <si>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</si>
  <si>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</si>
  <si>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</si>
  <si>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</si>
  <si>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</si>
  <si>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</si>
  <si>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</si>
  <si>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</si>
  <si>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</si>
  <si>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</si>
  <si>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</si>
  <si>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</si>
  <si>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</si>
  <si>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</si>
  <si>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</si>
  <si>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</si>
  <si>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</si>
  <si>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</si>
  <si>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</si>
  <si>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</si>
  <si>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</si>
  <si>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</si>
  <si>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</si>
  <si>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</si>
  <si>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</si>
  <si>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</si>
  <si>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</si>
  <si>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</si>
  <si>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</si>
  <si>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</si>
  <si>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</si>
  <si>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</si>
  <si>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</si>
  <si>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</si>
  <si>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</si>
  <si>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</si>
  <si>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</si>
  <si>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</si>
  <si>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</si>
  <si>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</si>
  <si>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</si>
  <si>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</si>
  <si>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</si>
  <si>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</si>
  <si>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</si>
  <si>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</si>
  <si>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</si>
  <si>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</si>
  <si>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</si>
  <si>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</si>
  <si>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</si>
  <si>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</si>
  <si>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</si>
  <si>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</si>
  <si>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</si>
  <si>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</si>
  <si>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</si>
  <si>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</si>
  <si>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</si>
  <si>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</si>
  <si>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</si>
  <si>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</si>
  <si>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</si>
  <si>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</si>
  <si>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</si>
  <si>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</si>
  <si>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</si>
  <si>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</si>
  <si>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</si>
  <si>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</si>
  <si>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</si>
  <si>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</si>
  <si>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</si>
  <si>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</si>
  <si>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</si>
  <si>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</si>
  <si>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</si>
  <si>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</si>
  <si>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</si>
  <si>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</si>
  <si>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</si>
  <si>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</si>
  <si>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</si>
  <si>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</si>
  <si>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</si>
  <si>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</si>
  <si>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</si>
  <si>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</si>
  <si>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</si>
  <si>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</si>
  <si>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</si>
  <si>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</si>
  <si>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</si>
  <si>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</si>
  <si>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</si>
  <si>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</si>
  <si>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</si>
  <si>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</si>
  <si>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</si>
  <si>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</si>
  <si>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</si>
  <si>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</si>
  <si>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</si>
  <si>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</si>
  <si>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</si>
  <si>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</si>
  <si>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</si>
  <si>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</si>
  <si>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</si>
  <si>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</si>
  <si>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</si>
  <si>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</si>
  <si>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</si>
  <si>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</si>
  <si>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</si>
  <si>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</si>
  <si>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</si>
  <si>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</si>
  <si>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</si>
  <si>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</si>
  <si>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</si>
  <si>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</si>
  <si>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</si>
  <si>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</si>
  <si>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</si>
  <si>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</si>
  <si>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</si>
  <si>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</si>
  <si>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</si>
  <si>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</si>
  <si>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</si>
  <si>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</si>
  <si>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</si>
  <si>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</si>
  <si>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</si>
  <si>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</si>
  <si>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</si>
  <si>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</si>
  <si>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</si>
  <si>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</si>
  <si>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</si>
  <si>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</si>
  <si>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</si>
  <si>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</si>
  <si>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</si>
  <si>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</si>
  <si>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</si>
  <si>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</si>
  <si>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</si>
  <si>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</si>
  <si>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</si>
  <si>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</si>
  <si>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</si>
  <si>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</si>
  <si>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</si>
  <si>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</si>
  <si>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</si>
  <si>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</si>
  <si>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</si>
  <si>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</si>
  <si>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</si>
  <si>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</si>
  <si>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</si>
  <si>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</si>
  <si>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</si>
  <si>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</si>
  <si>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</si>
  <si>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</si>
  <si>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</si>
  <si>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</si>
  <si>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</si>
  <si>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</si>
  <si>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</si>
  <si>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</si>
  <si>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</si>
  <si>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</si>
  <si>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</si>
  <si>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</si>
  <si>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</si>
  <si>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</si>
  <si>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</si>
  <si>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</si>
  <si>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</si>
  <si>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</si>
  <si>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</si>
  <si>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</si>
  <si>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</si>
  <si>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</si>
  <si>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</si>
  <si>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</si>
  <si>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</si>
  <si>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</si>
  <si>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</si>
  <si>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</si>
  <si>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</si>
  <si>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</si>
  <si>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</si>
  <si>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</si>
  <si>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</si>
  <si>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</si>
  <si>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</si>
  <si>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</si>
  <si>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</si>
  <si>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</si>
  <si>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</si>
  <si>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</si>
  <si>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</si>
  <si>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</si>
  <si>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</si>
  <si>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</si>
  <si>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</si>
  <si>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</si>
  <si>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</si>
  <si>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</si>
  <si>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</si>
  <si>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</si>
  <si>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</si>
  <si>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</si>
  <si>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</si>
  <si>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</si>
  <si>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</si>
  <si>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</si>
  <si>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</si>
  <si>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</si>
  <si>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</si>
  <si>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</si>
  <si>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</si>
  <si>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</si>
  <si>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</si>
  <si>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</si>
  <si>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</si>
  <si>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</si>
  <si>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</si>
  <si>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</si>
  <si>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</si>
  <si>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</si>
  <si>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</si>
  <si>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</si>
  <si>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</si>
  <si>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</si>
  <si>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</si>
  <si>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</si>
  <si>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</si>
  <si>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</si>
  <si>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</si>
  <si>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</si>
  <si>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</si>
  <si>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</si>
  <si>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</si>
  <si>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</si>
  <si>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</si>
  <si>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</si>
  <si>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</si>
  <si>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</si>
  <si>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</si>
  <si>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</si>
  <si>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</si>
  <si>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</si>
  <si>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</si>
  <si>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</si>
  <si>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</si>
  <si>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</si>
  <si>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</si>
  <si>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</si>
  <si>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</si>
  <si>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</si>
  <si>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</si>
  <si>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</si>
  <si>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</si>
  <si>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</si>
  <si>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</si>
  <si>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</si>
  <si>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</si>
  <si>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</si>
  <si>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</si>
  <si>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</si>
  <si>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</si>
  <si>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</si>
  <si>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</si>
  <si>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</si>
  <si>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</si>
  <si>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</si>
  <si>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</si>
  <si>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</si>
  <si>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</si>
  <si>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</si>
  <si>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</si>
  <si>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</si>
  <si>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</si>
  <si>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</si>
  <si>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</si>
  <si>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</si>
  <si>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</si>
  <si>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</si>
  <si>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</si>
  <si>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</si>
  <si>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</si>
  <si>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</si>
  <si>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</si>
  <si>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</si>
  <si>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</si>
  <si>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</si>
  <si>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</si>
  <si>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</si>
  <si>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</si>
  <si>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</si>
  <si>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</si>
  <si>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</si>
  <si>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</si>
  <si>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</si>
  <si>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</si>
  <si>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</si>
  <si>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</si>
  <si>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</si>
  <si>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</si>
  <si>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</si>
  <si>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</si>
  <si>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</si>
  <si>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</si>
  <si>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</si>
  <si>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</si>
  <si>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</si>
  <si>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</si>
  <si>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</si>
  <si>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</si>
  <si>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</si>
  <si>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</si>
  <si>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</si>
  <si>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</si>
  <si>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</si>
  <si>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</si>
  <si>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</si>
  <si>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</si>
  <si>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</si>
  <si>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</si>
  <si>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</si>
  <si>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</si>
  <si>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</si>
  <si>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</si>
  <si>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</si>
  <si>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</si>
  <si>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</si>
  <si>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</si>
  <si>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</si>
  <si>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</si>
  <si>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</si>
  <si>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</si>
  <si>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</si>
  <si>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</si>
  <si>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</si>
  <si>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</si>
  <si>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</si>
  <si>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</si>
  <si>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</si>
  <si>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</si>
  <si>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</si>
  <si>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</si>
  <si>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</si>
  <si>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</si>
  <si>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</si>
  <si>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</si>
  <si>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</si>
  <si>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</si>
  <si>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</si>
  <si>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</si>
  <si>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</si>
  <si>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</si>
  <si>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</si>
  <si>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</si>
  <si>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</si>
  <si>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</si>
  <si>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</si>
  <si>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</si>
  <si>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</si>
  <si>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</si>
  <si>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</si>
  <si>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</si>
  <si>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</si>
  <si>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</si>
  <si>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</si>
  <si>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</si>
  <si>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</si>
  <si>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</si>
  <si>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</si>
  <si>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</si>
  <si>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</si>
  <si>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</si>
  <si>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</si>
  <si>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</si>
  <si>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</si>
  <si>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</si>
  <si>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</si>
  <si>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</si>
  <si>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</si>
  <si>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</si>
  <si>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</si>
  <si>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</si>
  <si>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</si>
  <si>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</si>
  <si>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</si>
  <si>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</si>
  <si>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</si>
  <si>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</si>
  <si>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</si>
  <si>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</si>
  <si>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</si>
  <si>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</si>
  <si>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</si>
  <si>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</si>
  <si>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</si>
  <si>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</si>
  <si>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</si>
  <si>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</si>
  <si>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</si>
  <si>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</si>
  <si>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</si>
  <si>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</si>
  <si>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</si>
  <si>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</si>
  <si>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</si>
  <si>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</si>
  <si>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</si>
  <si>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</si>
  <si>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</si>
  <si>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</si>
  <si>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</si>
  <si>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</si>
  <si>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</si>
  <si>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</si>
  <si>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</si>
  <si>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</si>
  <si>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</si>
  <si>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</si>
  <si>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</si>
  <si>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</si>
  <si>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</si>
  <si>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</si>
  <si>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</si>
  <si>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</si>
  <si>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</si>
  <si>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</si>
  <si>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</si>
  <si>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</si>
  <si>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</si>
  <si>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</si>
  <si>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</si>
  <si>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</si>
  <si>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</si>
  <si>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</si>
  <si>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</si>
  <si>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</si>
  <si>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</si>
  <si>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</si>
  <si>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</si>
  <si>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</si>
  <si>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</si>
  <si>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</si>
  <si>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</si>
  <si>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</si>
  <si>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</si>
  <si>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</si>
  <si>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</si>
  <si>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</si>
  <si>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</si>
  <si>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</si>
  <si>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</si>
  <si>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</si>
  <si>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</si>
  <si>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</si>
  <si>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</si>
  <si>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</si>
  <si>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</si>
  <si>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</si>
  <si>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</si>
  <si>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</si>
  <si>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</si>
  <si>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</si>
  <si>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</si>
  <si>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</si>
  <si>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</si>
  <si>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</si>
  <si>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</si>
  <si>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</si>
  <si>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</si>
  <si>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</si>
  <si>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</si>
  <si>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</si>
  <si>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</si>
  <si>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</si>
  <si>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</si>
  <si>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</si>
  <si>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</si>
  <si>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</si>
  <si>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</si>
  <si>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</si>
  <si>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</si>
  <si>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</si>
  <si>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</si>
  <si>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</si>
  <si>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</si>
  <si>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</si>
  <si>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</si>
  <si>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</si>
  <si>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</si>
  <si>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</si>
  <si>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</si>
  <si>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</si>
  <si>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</si>
  <si>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</si>
  <si>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</si>
  <si>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</si>
  <si>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</si>
  <si>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</si>
  <si>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</si>
  <si>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</si>
  <si>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</si>
  <si>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</si>
  <si>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</si>
  <si>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</si>
  <si>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</si>
  <si>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</si>
  <si>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</si>
  <si>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</si>
  <si>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</si>
  <si>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</si>
  <si>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</si>
  <si>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</si>
  <si>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</si>
  <si>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</si>
  <si>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</si>
  <si>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</si>
  <si>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</si>
  <si>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</si>
  <si>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</si>
  <si>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</si>
  <si>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</si>
  <si>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</si>
  <si>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</si>
  <si>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</si>
  <si>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</si>
  <si>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</si>
  <si>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</si>
  <si>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</si>
  <si>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</si>
  <si>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</si>
  <si>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</si>
  <si>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</si>
  <si>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</si>
  <si>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</si>
  <si>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</si>
  <si>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</si>
  <si>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</si>
  <si>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</si>
  <si>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</si>
  <si>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</si>
  <si>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</si>
  <si>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</si>
  <si>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</si>
  <si>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</si>
  <si>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</si>
  <si>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</si>
  <si>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</si>
  <si>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</si>
  <si>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</si>
  <si>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</si>
  <si>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</si>
  <si>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</si>
  <si>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</si>
  <si>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</si>
  <si>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</si>
  <si>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</si>
  <si>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</si>
  <si>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</si>
  <si>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</si>
  <si>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</si>
  <si>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</si>
  <si>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</si>
  <si>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</si>
  <si>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</si>
  <si>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</si>
  <si>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</si>
  <si>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</si>
  <si>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</si>
  <si>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</si>
  <si>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</si>
  <si>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</si>
  <si>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</si>
  <si>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</si>
  <si>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</si>
  <si>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</si>
  <si>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</si>
  <si>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</si>
  <si>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</si>
  <si>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</si>
  <si>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</si>
  <si>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</si>
  <si>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</si>
  <si>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</si>
  <si>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</si>
  <si>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</si>
  <si>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</si>
  <si>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</si>
  <si>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</si>
  <si>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</si>
  <si>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</si>
  <si>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</si>
  <si>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</si>
  <si>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</si>
  <si>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</si>
  <si>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</si>
  <si>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</si>
  <si>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</si>
  <si>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</si>
  <si>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</si>
  <si>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</si>
  <si>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</si>
  <si>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</si>
  <si>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</si>
  <si>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</si>
  <si>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</si>
  <si>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</si>
  <si>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</si>
  <si>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</si>
  <si>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</si>
  <si>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</si>
  <si>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</si>
  <si>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</si>
  <si>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</si>
  <si>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</si>
  <si>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</si>
  <si>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</si>
  <si>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</si>
  <si>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</si>
  <si>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</si>
  <si>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</si>
  <si>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</si>
  <si>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</si>
  <si>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</si>
  <si>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</si>
  <si>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</si>
  <si>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</si>
  <si>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</si>
  <si>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</si>
  <si>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</si>
  <si>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</si>
  <si>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</si>
  <si>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</si>
  <si>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</si>
  <si>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</si>
  <si>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</si>
  <si>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</si>
  <si>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</si>
  <si>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</si>
  <si>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</si>
  <si>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</si>
  <si>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</si>
  <si>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</si>
  <si>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</si>
  <si>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</si>
  <si>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</si>
  <si>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</si>
  <si>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</si>
  <si>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</si>
  <si>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</si>
  <si>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</si>
  <si>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</si>
  <si>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</si>
  <si>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</si>
  <si>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</si>
  <si>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</si>
  <si>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</si>
  <si>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</si>
  <si>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</si>
  <si>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</si>
  <si>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</si>
  <si>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</si>
  <si>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</si>
  <si>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</si>
  <si>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</si>
  <si>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</si>
  <si>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</si>
  <si>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</si>
  <si>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</si>
  <si>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</si>
  <si>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</si>
  <si>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</si>
  <si>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</si>
  <si>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</si>
  <si>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</si>
  <si>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</si>
  <si>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</si>
  <si>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</si>
  <si>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</si>
  <si>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</si>
  <si>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</si>
  <si>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</si>
  <si>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</si>
  <si>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</si>
  <si>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</si>
  <si>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</si>
  <si>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</si>
  <si>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</si>
  <si>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</si>
  <si>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</si>
  <si>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</si>
  <si>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</si>
  <si>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</si>
  <si>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</si>
  <si>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</si>
  <si>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</si>
  <si>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</si>
  <si>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</si>
  <si>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</si>
  <si>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</si>
  <si>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</si>
  <si>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</si>
  <si>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</si>
  <si>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</si>
  <si>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</si>
  <si>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</si>
  <si>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</si>
  <si>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</si>
  <si>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</si>
  <si>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</si>
  <si>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</si>
  <si>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</si>
  <si>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</si>
  <si>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</si>
  <si>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</si>
  <si>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</si>
  <si>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</si>
  <si>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</si>
  <si>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</si>
  <si>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</si>
  <si>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</si>
  <si>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</si>
  <si>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</si>
  <si>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</si>
  <si>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</si>
  <si>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</si>
  <si>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</si>
  <si>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</si>
  <si>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</si>
  <si>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</si>
  <si>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</si>
  <si>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</si>
  <si>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</si>
  <si>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</si>
  <si>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</si>
  <si>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</si>
  <si>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</si>
  <si>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</si>
  <si>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</si>
  <si>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</si>
  <si>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</si>
  <si>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</si>
  <si>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</si>
  <si>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</si>
  <si>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</si>
  <si>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</si>
  <si>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</si>
  <si>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</si>
  <si>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</si>
  <si>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</si>
  <si>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</si>
  <si>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</si>
  <si>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</si>
  <si>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</si>
  <si>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</si>
  <si>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</si>
  <si>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</si>
  <si>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</si>
  <si>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</si>
  <si>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</si>
  <si>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</si>
  <si>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</si>
  <si>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</si>
  <si>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</si>
  <si>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</si>
  <si>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</si>
  <si>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</si>
  <si>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</si>
  <si>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</si>
  <si>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</si>
  <si>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</si>
  <si>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</si>
  <si>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</si>
  <si>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</si>
  <si>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</si>
  <si>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</si>
  <si>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</si>
  <si>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</si>
  <si>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</si>
  <si>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</si>
  <si>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</si>
  <si>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</si>
  <si>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</si>
  <si>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</si>
  <si>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</si>
  <si>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</si>
  <si>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</si>
  <si>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</si>
  <si>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</si>
  <si>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</si>
  <si>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</si>
  <si>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</si>
  <si>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</si>
  <si>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</si>
  <si>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</si>
  <si>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</si>
  <si>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</si>
  <si>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</si>
  <si>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</si>
  <si>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</si>
  <si>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</si>
  <si>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</si>
  <si>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</si>
  <si>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</si>
  <si>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</si>
  <si>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</si>
  <si>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</si>
  <si>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</si>
  <si>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</si>
  <si>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</si>
  <si>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</si>
  <si>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</si>
  <si>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</si>
  <si>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</si>
  <si>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</si>
  <si>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</si>
  <si>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</si>
  <si>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</si>
  <si>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</si>
  <si>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</si>
  <si>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</si>
  <si>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</si>
  <si>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</si>
  <si>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</si>
  <si>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</si>
  <si>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</si>
  <si>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</si>
  <si>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</si>
  <si>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</si>
  <si>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</si>
  <si>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</si>
  <si>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</si>
  <si>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</si>
  <si>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</si>
  <si>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</si>
  <si>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</si>
  <si>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</si>
  <si>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</si>
  <si>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</si>
  <si>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</si>
  <si>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</si>
  <si>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</si>
  <si>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</si>
  <si>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</si>
  <si>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</si>
  <si>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</si>
  <si>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</si>
  <si>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</si>
  <si>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</si>
  <si>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</si>
  <si>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</si>
  <si>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</si>
  <si>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</si>
  <si>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</si>
  <si>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</si>
  <si>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</si>
  <si>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</si>
  <si>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</si>
  <si>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</si>
  <si>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</si>
  <si>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</si>
  <si>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</si>
  <si>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</si>
  <si>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</si>
  <si>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</si>
  <si>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</si>
  <si>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</si>
  <si>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</si>
  <si>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</si>
  <si>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</si>
  <si>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</si>
  <si>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</si>
  <si>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</si>
  <si>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</si>
  <si>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</si>
  <si>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</si>
  <si>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</si>
  <si>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</si>
  <si>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</si>
  <si>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</si>
  <si>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</si>
  <si>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</si>
  <si>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</si>
  <si>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</si>
  <si>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</si>
  <si>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</si>
  <si>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</si>
  <si>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</si>
  <si>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</si>
  <si>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</si>
  <si>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</si>
  <si>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</si>
  <si>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</si>
  <si>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</si>
  <si>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</si>
  <si>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</si>
  <si>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</si>
  <si>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</si>
  <si>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</si>
  <si>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</si>
  <si>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</si>
  <si>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</si>
  <si>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</si>
  <si>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</si>
  <si>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</si>
  <si>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</si>
  <si>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</si>
  <si>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</si>
  <si>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</si>
  <si>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</si>
  <si>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</si>
  <si>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</si>
  <si>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</si>
  <si>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</si>
  <si>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</si>
  <si>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</si>
  <si>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</si>
  <si>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</si>
  <si>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</si>
  <si>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</si>
  <si>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</si>
  <si>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</si>
  <si>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</si>
  <si>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</si>
  <si>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</si>
  <si>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</si>
  <si>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</si>
  <si>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</si>
  <si>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</si>
  <si>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</si>
  <si>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</si>
  <si>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</si>
  <si>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</si>
  <si>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</si>
  <si>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</si>
  <si>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</si>
  <si>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</si>
  <si>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</si>
  <si>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</si>
  <si>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</si>
  <si>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</si>
  <si>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</si>
  <si>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</si>
  <si>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</si>
  <si>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</si>
  <si>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</si>
  <si>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</si>
  <si>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</si>
  <si>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</si>
  <si>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</si>
  <si>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</si>
  <si>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</si>
  <si>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</si>
  <si>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</si>
  <si>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</si>
  <si>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</si>
  <si>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</si>
  <si>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</si>
  <si>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</si>
  <si>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</si>
  <si>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</si>
  <si>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</si>
  <si>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</si>
  <si>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</si>
  <si>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</si>
  <si>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</si>
  <si>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</si>
  <si>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</si>
  <si>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</si>
  <si>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</si>
  <si>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</si>
  <si>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</si>
  <si>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</si>
  <si>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</si>
  <si>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</si>
  <si>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</si>
  <si>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</si>
  <si>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</si>
  <si>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</si>
  <si>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</si>
  <si>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</si>
  <si>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</si>
  <si>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</si>
  <si>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</si>
  <si>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</si>
  <si>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</si>
  <si>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</si>
  <si>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</si>
  <si>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</si>
  <si>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</si>
  <si>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</si>
  <si>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</si>
  <si>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</si>
  <si>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</si>
  <si>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</si>
  <si>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</si>
  <si>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</si>
  <si>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</si>
  <si>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</si>
  <si>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</si>
  <si>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</si>
  <si>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</si>
  <si>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</si>
  <si>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</si>
  <si>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</si>
  <si>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</si>
  <si>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</si>
  <si>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</si>
  <si>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</si>
  <si>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</si>
  <si>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</si>
  <si>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</si>
  <si>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</si>
  <si>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</si>
  <si>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</si>
  <si>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</si>
  <si>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</si>
  <si>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</si>
  <si>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</si>
  <si>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</si>
  <si>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</si>
  <si>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</si>
  <si>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</si>
  <si>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</si>
  <si>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</si>
  <si>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</si>
  <si>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</si>
  <si>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</si>
  <si>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</si>
  <si>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</si>
  <si>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</si>
  <si>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</si>
  <si>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</si>
  <si>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</si>
  <si>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</si>
  <si>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</si>
  <si>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</si>
  <si>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</si>
  <si>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</si>
  <si>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</si>
  <si>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</si>
  <si>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</si>
  <si>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</si>
  <si>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</si>
  <si>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</si>
  <si>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</si>
  <si>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</si>
  <si>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</si>
  <si>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</si>
  <si>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</si>
  <si>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</si>
  <si>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</si>
  <si>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</si>
  <si>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</si>
  <si>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</si>
  <si>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</si>
  <si>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</si>
  <si>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</si>
  <si>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</si>
  <si>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</si>
  <si>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</si>
  <si>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</si>
  <si>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</si>
  <si>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</si>
  <si>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</si>
  <si>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</si>
  <si>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</si>
  <si>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</si>
  <si>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</si>
  <si>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</si>
  <si>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</si>
  <si>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</si>
  <si>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</si>
  <si>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</si>
  <si>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</si>
  <si>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</si>
  <si>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</si>
  <si>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</si>
  <si>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</si>
  <si>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</si>
  <si>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</si>
  <si>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</si>
  <si>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</si>
  <si>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</si>
  <si>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</si>
  <si>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</si>
  <si>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</si>
  <si>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</si>
  <si>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</si>
  <si>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</si>
  <si>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</si>
  <si>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</si>
  <si>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</si>
  <si>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</si>
  <si>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</si>
  <si>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</si>
  <si>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</si>
  <si>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</si>
  <si>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</si>
  <si>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</si>
  <si>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</si>
  <si>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</si>
  <si>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</si>
  <si>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</si>
  <si>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</si>
  <si>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</si>
  <si>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</si>
  <si>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</si>
  <si>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</si>
  <si>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</si>
  <si>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</si>
  <si>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</si>
  <si>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</si>
  <si>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</si>
  <si>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</si>
  <si>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</si>
  <si>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</si>
  <si>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</si>
  <si>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</si>
  <si>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</si>
  <si>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</si>
  <si>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</si>
  <si>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</si>
  <si>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</si>
  <si>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</si>
  <si>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</si>
  <si>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</si>
  <si>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</si>
  <si>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</si>
  <si>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</si>
  <si>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</si>
  <si>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</si>
  <si>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</si>
  <si>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</si>
  <si>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</si>
  <si>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</si>
  <si>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</si>
  <si>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</si>
  <si>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</si>
  <si>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</si>
  <si>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</si>
  <si>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</si>
  <si>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</si>
  <si>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</si>
  <si>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</si>
  <si>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</si>
  <si>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</si>
  <si>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</si>
  <si>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</si>
  <si>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</si>
  <si>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</si>
  <si>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</si>
  <si>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</si>
  <si>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</si>
  <si>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</si>
  <si>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</si>
  <si>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</si>
  <si>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</si>
  <si>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</si>
  <si>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</si>
  <si>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</si>
  <si>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</si>
  <si>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</si>
  <si>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</si>
  <si>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</si>
  <si>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</si>
  <si>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</si>
  <si>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</si>
  <si>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</si>
  <si>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</si>
  <si>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</si>
  <si>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</si>
  <si>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</si>
  <si>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</si>
  <si>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</si>
  <si>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</si>
  <si>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</si>
  <si>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</si>
  <si>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</si>
  <si>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</si>
  <si>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</si>
  <si>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</si>
  <si>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</si>
  <si>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</si>
  <si>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</si>
  <si>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</si>
  <si>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</si>
  <si>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</si>
  <si>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</si>
  <si>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</si>
  <si>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</si>
  <si>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</si>
  <si>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</si>
  <si>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</si>
  <si>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</si>
  <si>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</si>
  <si>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</si>
  <si>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</si>
  <si>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</si>
  <si>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</si>
  <si>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</si>
  <si>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</si>
  <si>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</si>
  <si>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</si>
  <si>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</si>
  <si>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</si>
  <si>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</si>
  <si>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</si>
  <si>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</si>
  <si>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</si>
  <si>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</si>
  <si>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</si>
  <si>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</si>
  <si>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</si>
  <si>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</si>
  <si>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</si>
  <si>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</si>
  <si>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</si>
  <si>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</si>
  <si>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</si>
  <si>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</si>
  <si>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</si>
  <si>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</si>
  <si>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</si>
  <si>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</si>
  <si>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</si>
  <si>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</si>
  <si>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</si>
  <si>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</si>
  <si>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</si>
  <si>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</si>
  <si>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</si>
  <si>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</si>
  <si>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</si>
  <si>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</si>
  <si>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</si>
  <si>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</si>
  <si>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</si>
  <si>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</si>
  <si>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</si>
  <si>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</si>
  <si>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</si>
  <si>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</si>
  <si>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</si>
  <si>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</si>
  <si>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</si>
  <si>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</si>
  <si>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</si>
  <si>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</si>
  <si>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</si>
  <si>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</si>
  <si>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</si>
  <si>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</si>
  <si>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</si>
  <si>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</si>
  <si>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</si>
  <si>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</si>
  <si>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</si>
  <si>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</si>
  <si>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</si>
  <si>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</si>
  <si>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</si>
  <si>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</si>
  <si>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</si>
  <si>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</si>
  <si>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</si>
  <si>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</si>
  <si>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</si>
  <si>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</si>
  <si>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</si>
  <si>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</si>
  <si>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</si>
  <si>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</si>
  <si>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</si>
  <si>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</si>
  <si>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</si>
  <si>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</si>
  <si>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</si>
  <si>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</si>
  <si>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</si>
  <si>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</si>
  <si>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</si>
  <si>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</si>
  <si>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</si>
  <si>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</si>
  <si>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</si>
  <si>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</si>
  <si>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</si>
  <si>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</si>
  <si>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</si>
  <si>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</si>
  <si>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</si>
  <si>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</si>
  <si>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</si>
  <si>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</si>
  <si>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</si>
  <si>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</si>
  <si>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</si>
  <si>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</si>
  <si>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</si>
  <si>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</si>
  <si>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</si>
  <si>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</si>
  <si>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</si>
  <si>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</si>
  <si>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</si>
  <si>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</si>
  <si>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</si>
  <si>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</si>
  <si>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</si>
  <si>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</si>
  <si>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</si>
  <si>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</si>
  <si>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</si>
  <si>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</si>
  <si>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</si>
  <si>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</si>
  <si>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</si>
  <si>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</si>
  <si>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</si>
  <si>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</si>
  <si>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</si>
  <si>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</si>
  <si>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</si>
  <si>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</si>
  <si>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</si>
  <si>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</si>
  <si>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</si>
  <si>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</si>
  <si>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</si>
  <si>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</si>
  <si>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</si>
  <si>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</si>
  <si>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</si>
  <si>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</si>
  <si>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</si>
  <si>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</si>
  <si>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</si>
  <si>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</si>
  <si>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</si>
  <si>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</si>
  <si>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</si>
  <si>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</si>
  <si>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</si>
  <si>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</si>
  <si>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</si>
  <si>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</si>
  <si>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</si>
  <si>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</si>
  <si>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</si>
  <si>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</si>
  <si>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</si>
  <si>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</si>
  <si>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</si>
  <si>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</si>
  <si>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</si>
  <si>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</si>
  <si>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</si>
  <si>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</si>
  <si>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</si>
  <si>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</si>
  <si>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</si>
  <si>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</si>
  <si>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</si>
  <si>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</si>
  <si>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</si>
  <si>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</si>
  <si>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</si>
  <si>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</si>
  <si>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</si>
  <si>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</si>
  <si>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</si>
  <si>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</si>
  <si>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</si>
  <si>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</si>
  <si>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</si>
  <si>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</si>
  <si>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</si>
  <si>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</si>
  <si>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</si>
  <si>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</si>
  <si>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</si>
  <si>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</si>
  <si>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</si>
  <si>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</si>
  <si>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</si>
  <si>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</si>
  <si>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</si>
  <si>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</si>
  <si>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</si>
  <si>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</si>
  <si>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</si>
  <si>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</si>
  <si>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</si>
  <si>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</si>
  <si>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</si>
  <si>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</si>
  <si>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</si>
  <si>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</si>
  <si>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</si>
  <si>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</si>
  <si>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</si>
  <si>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</si>
  <si>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</si>
  <si>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</si>
  <si>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</si>
  <si>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</si>
  <si>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</si>
  <si>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</si>
  <si>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</si>
  <si>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</si>
  <si>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</si>
  <si>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</si>
  <si>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</si>
  <si>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</si>
  <si>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</si>
  <si>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</si>
  <si>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</si>
  <si>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</si>
  <si>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</si>
  <si>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</si>
  <si>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</si>
  <si>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</si>
  <si>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</si>
  <si>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</si>
  <si>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</si>
  <si>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</si>
  <si>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</si>
  <si>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</si>
  <si>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</si>
  <si>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</si>
  <si>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</si>
  <si>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</si>
  <si>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</si>
  <si>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</si>
  <si>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</si>
  <si>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</si>
  <si>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</si>
  <si>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</si>
  <si>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</si>
  <si>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</si>
  <si>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</si>
  <si>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</si>
  <si>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</si>
  <si>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</si>
  <si>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</si>
  <si>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</si>
  <si>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</si>
  <si>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</si>
  <si>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</si>
  <si>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</si>
  <si>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</si>
  <si>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</si>
  <si>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</si>
  <si>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</si>
  <si>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</si>
  <si>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</si>
  <si>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</si>
  <si>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</si>
  <si>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</si>
  <si>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</si>
  <si>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</si>
  <si>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</si>
  <si>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</si>
  <si>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</si>
  <si>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</si>
  <si>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</si>
  <si>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</si>
  <si>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</si>
  <si>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</si>
  <si>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</si>
  <si>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</si>
  <si>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</si>
  <si>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</si>
  <si>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</si>
  <si>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</si>
  <si>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</si>
  <si>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</si>
  <si>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</si>
  <si>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</si>
  <si>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</si>
  <si>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</si>
  <si>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</si>
  <si>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</si>
  <si>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</si>
  <si>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</si>
  <si>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</si>
  <si>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</si>
  <si>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</si>
  <si>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</si>
  <si>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</si>
  <si>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</si>
  <si>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</si>
  <si>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</si>
  <si>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</si>
  <si>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</si>
  <si>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</si>
  <si>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</si>
  <si>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</si>
  <si>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</si>
  <si>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</si>
  <si>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</si>
  <si>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</si>
  <si>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</si>
  <si>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</si>
  <si>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</si>
  <si>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</si>
  <si>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</si>
  <si>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</si>
  <si>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</si>
  <si>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</si>
  <si>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</si>
  <si>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</si>
  <si>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</si>
  <si>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</si>
  <si>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</si>
  <si>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</si>
  <si>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</si>
  <si>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</si>
  <si>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</si>
  <si>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</si>
  <si>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</si>
  <si>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</si>
  <si>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</si>
  <si>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</si>
  <si>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</si>
  <si>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</si>
  <si>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</si>
  <si>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</si>
  <si>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</si>
  <si>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</si>
  <si>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</si>
  <si>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</si>
  <si>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</si>
  <si>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</si>
  <si>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</si>
  <si>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</si>
  <si>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</si>
  <si>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</si>
  <si>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</si>
  <si>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</si>
  <si>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</si>
  <si>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</si>
  <si>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</si>
  <si>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</si>
  <si>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</si>
  <si>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</si>
  <si>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</si>
  <si>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</si>
  <si>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</si>
  <si>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</si>
  <si>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</si>
  <si>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</si>
  <si>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</si>
  <si>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</si>
  <si>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</si>
  <si>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</si>
  <si>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</si>
  <si>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</si>
  <si>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</si>
  <si>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</si>
  <si>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</si>
  <si>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</si>
  <si>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</si>
  <si>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</si>
  <si>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</si>
  <si>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</si>
  <si>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</si>
  <si>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</si>
  <si>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</si>
  <si>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</si>
  <si>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</si>
  <si>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</si>
  <si>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</si>
  <si>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</si>
  <si>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</si>
  <si>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</si>
  <si>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</si>
  <si>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</si>
  <si>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</si>
  <si>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</si>
  <si>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</si>
  <si>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</si>
  <si>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</si>
  <si>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</si>
  <si>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</si>
  <si>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</si>
  <si>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</si>
  <si>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</si>
  <si>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</si>
  <si>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</si>
  <si>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</si>
  <si>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</si>
  <si>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</si>
  <si>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</si>
  <si>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</si>
  <si>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</si>
  <si>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</si>
  <si>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</si>
  <si>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</si>
  <si>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</si>
  <si>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</si>
  <si>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</si>
  <si>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</si>
  <si>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</si>
  <si>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</si>
  <si>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</si>
  <si>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</si>
  <si>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</si>
  <si>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</si>
  <si>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</si>
  <si>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</si>
  <si>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</si>
  <si>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</si>
  <si>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</si>
  <si>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</si>
  <si>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</si>
  <si>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</si>
  <si>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</si>
  <si>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</si>
  <si>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</si>
  <si>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</si>
  <si>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</si>
  <si>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</si>
  <si>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</si>
  <si>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</si>
  <si>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</si>
  <si>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</si>
  <si>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</si>
  <si>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</si>
  <si>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</si>
  <si>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</si>
  <si>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</si>
  <si>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</si>
  <si>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</si>
  <si>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</si>
  <si>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</si>
  <si>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</si>
  <si>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</si>
  <si>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</si>
  <si>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</si>
  <si>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</si>
  <si>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</si>
  <si>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</si>
  <si>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</si>
  <si>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</si>
  <si>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</si>
  <si>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</si>
  <si>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</si>
  <si>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</si>
  <si>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</si>
  <si>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</si>
  <si>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</si>
  <si>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</si>
  <si>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</si>
  <si>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</si>
  <si>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</si>
  <si>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</si>
  <si>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</si>
  <si>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</si>
  <si>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</si>
  <si>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</si>
  <si>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</si>
  <si>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</si>
  <si>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</si>
  <si>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</si>
  <si>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</si>
  <si>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</si>
  <si>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</si>
  <si>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</si>
  <si>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</si>
  <si>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</si>
  <si>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</si>
  <si>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</si>
  <si>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</si>
  <si>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</si>
  <si>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</si>
  <si>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</si>
  <si>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</si>
  <si>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</si>
  <si>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</si>
  <si>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</si>
  <si>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</si>
  <si>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</si>
  <si>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</si>
  <si>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</si>
  <si>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</si>
  <si>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</si>
  <si>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</si>
  <si>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</si>
  <si>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</si>
  <si>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</si>
  <si>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</si>
  <si>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</si>
  <si>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</si>
  <si>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</si>
  <si>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</si>
  <si>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</si>
  <si>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</si>
  <si>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</si>
  <si>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</si>
  <si>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</si>
  <si>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</si>
  <si>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</si>
  <si>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</si>
  <si>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</si>
  <si>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</si>
  <si>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</si>
  <si>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</si>
  <si>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</si>
  <si>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</si>
  <si>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</si>
  <si>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</si>
  <si>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</si>
  <si>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</si>
  <si>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</si>
  <si>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</si>
  <si>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</si>
  <si>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</si>
  <si>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</si>
  <si>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</si>
  <si>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</si>
  <si>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</si>
  <si>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</si>
  <si>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</si>
  <si>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</si>
  <si>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</si>
  <si>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</si>
  <si>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</si>
  <si>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</si>
  <si>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</si>
  <si>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</si>
  <si>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</si>
  <si>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</si>
  <si>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</si>
  <si>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</si>
  <si>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</si>
  <si>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</si>
  <si>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</si>
  <si>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</si>
  <si>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</si>
  <si>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</si>
  <si>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</si>
  <si>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</si>
  <si>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</si>
  <si>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</si>
  <si>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</si>
  <si>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</si>
  <si>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</si>
  <si>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</si>
  <si>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</si>
  <si>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</si>
  <si>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</si>
  <si>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</si>
  <si>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</si>
  <si>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</si>
  <si>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</si>
  <si>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</si>
  <si>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</si>
  <si>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</si>
  <si>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</si>
  <si>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</si>
  <si>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</si>
  <si>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</si>
  <si>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</si>
  <si>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</si>
  <si>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</si>
  <si>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</si>
  <si>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</si>
  <si>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</si>
  <si>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</si>
  <si>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</si>
  <si>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</si>
  <si>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</si>
  <si>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</si>
  <si>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</si>
  <si>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</si>
  <si>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</si>
  <si>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</si>
  <si>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</si>
  <si>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</si>
  <si>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</si>
  <si>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</si>
  <si>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</si>
  <si>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</si>
  <si>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</si>
  <si>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</si>
  <si>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</si>
  <si>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</si>
  <si>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</si>
  <si>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</si>
  <si>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</si>
  <si>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</si>
  <si>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</si>
  <si>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</si>
  <si>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</si>
  <si>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</si>
  <si>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</si>
  <si>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</si>
  <si>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</si>
  <si>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</si>
  <si>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</si>
  <si>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</si>
  <si>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</si>
  <si>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</si>
  <si>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</si>
  <si>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</si>
  <si>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</si>
  <si>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</si>
  <si>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</si>
  <si>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</si>
  <si>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</si>
  <si>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</si>
  <si>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</si>
  <si>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</si>
  <si>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</si>
  <si>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</si>
  <si>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</si>
  <si>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</si>
  <si>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</si>
  <si>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</si>
  <si>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</si>
  <si>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</si>
  <si>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</si>
  <si>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</si>
  <si>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</si>
  <si>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</si>
  <si>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</si>
  <si>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</si>
  <si>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</si>
  <si>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</si>
  <si>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</si>
  <si>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</si>
  <si>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</si>
  <si>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</si>
  <si>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</si>
  <si>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</si>
  <si>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</si>
  <si>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</si>
  <si>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</si>
  <si>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</si>
  <si>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</si>
  <si>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</si>
  <si>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</si>
  <si>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</si>
  <si>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</si>
  <si>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</si>
  <si>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</si>
  <si>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</si>
  <si>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</si>
  <si>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</si>
  <si>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</si>
  <si>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</si>
  <si>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</si>
  <si>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</si>
  <si>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</si>
  <si>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</si>
  <si>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</si>
  <si>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</si>
  <si>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</si>
  <si>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</si>
  <si>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</si>
  <si>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</si>
  <si>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</si>
  <si>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</si>
  <si>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</si>
  <si>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</si>
  <si>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</si>
  <si>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</si>
  <si>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</si>
  <si>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</si>
  <si>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</si>
  <si>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</si>
  <si>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</si>
  <si>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</si>
  <si>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</si>
  <si>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</si>
  <si>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</si>
  <si>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</si>
  <si>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</si>
  <si>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</si>
  <si>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</si>
  <si>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</si>
  <si>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</si>
  <si>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</si>
  <si>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</si>
  <si>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</si>
  <si>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</si>
  <si>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</si>
  <si>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</si>
  <si>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</si>
  <si>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</si>
  <si>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</si>
  <si>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</si>
  <si>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</si>
  <si>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</si>
  <si>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</si>
  <si>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</si>
  <si>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</si>
  <si>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</si>
  <si>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</si>
  <si>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</si>
  <si>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</si>
  <si>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</si>
  <si>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</si>
  <si>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</si>
  <si>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</si>
  <si>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</si>
  <si>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</si>
  <si>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</si>
  <si>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</si>
  <si>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</si>
  <si>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</si>
  <si>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</si>
  <si>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</si>
  <si>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</si>
  <si>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</si>
  <si>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</si>
  <si>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</si>
  <si>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</si>
  <si>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</si>
  <si>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</si>
  <si>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</si>
  <si>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</si>
  <si>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</si>
  <si>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</si>
  <si>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</si>
  <si>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</si>
  <si>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</si>
  <si>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</si>
  <si>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</si>
  <si>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</si>
  <si>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</si>
  <si>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</si>
  <si>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</si>
  <si>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</si>
  <si>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</si>
  <si>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</si>
  <si>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</si>
  <si>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</si>
  <si>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</si>
  <si>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</si>
  <si>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</si>
  <si>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</si>
  <si>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</si>
  <si>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</si>
  <si>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</si>
  <si>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</si>
  <si>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</si>
  <si>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</si>
  <si>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</si>
  <si>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</si>
  <si>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</si>
  <si>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</si>
  <si>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</si>
  <si>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</si>
  <si>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</si>
  <si>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</si>
  <si>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</si>
  <si>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</si>
  <si>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</si>
  <si>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</si>
  <si>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</si>
  <si>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</si>
  <si>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</si>
  <si>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</si>
  <si>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</si>
  <si>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</si>
  <si>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</si>
  <si>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</si>
  <si>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</si>
  <si>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</si>
  <si>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</si>
  <si>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</si>
  <si>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</si>
  <si>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</si>
  <si>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</si>
  <si>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</si>
  <si>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</si>
  <si>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</si>
  <si>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</si>
  <si>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</si>
  <si>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</si>
  <si>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</si>
  <si>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</si>
  <si>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</si>
  <si>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</si>
  <si>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</si>
  <si>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</si>
  <si>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</si>
  <si>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</si>
  <si>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</si>
  <si>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</si>
  <si>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</si>
  <si>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</si>
  <si>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</si>
  <si>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</si>
  <si>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</si>
  <si>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</si>
  <si>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</si>
  <si>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</si>
  <si>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</si>
  <si>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</si>
  <si>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</si>
  <si>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</si>
  <si>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</si>
  <si>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</si>
  <si>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</si>
  <si>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</si>
  <si>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</si>
  <si>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</si>
  <si>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</si>
  <si>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</si>
  <si>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</si>
  <si>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</si>
  <si>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</si>
  <si>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</si>
  <si>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</si>
  <si>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</si>
  <si>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</si>
  <si>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</si>
  <si>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</si>
  <si>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</si>
  <si>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</si>
  <si>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</si>
  <si>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</si>
  <si>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</si>
  <si>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</si>
  <si>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</si>
  <si>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</si>
  <si>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</si>
  <si>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</si>
  <si>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</si>
  <si>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</si>
  <si>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</si>
  <si>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</si>
  <si>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</si>
  <si>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</si>
  <si>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</si>
  <si>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</si>
  <si>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</si>
  <si>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</si>
  <si>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</si>
  <si>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</si>
  <si>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</si>
  <si>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</si>
  <si>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</si>
  <si>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</si>
  <si>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</si>
  <si>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</si>
  <si>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</si>
  <si>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</si>
  <si>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</si>
  <si>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</si>
  <si>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</si>
  <si>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</si>
  <si>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</si>
  <si>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</si>
  <si>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</si>
  <si>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</si>
  <si>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</si>
  <si>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</si>
  <si>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</si>
  <si>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</si>
  <si>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</si>
  <si>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</si>
  <si>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</si>
  <si>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</si>
  <si>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</si>
  <si>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</si>
  <si>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</si>
  <si>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</si>
  <si>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</si>
  <si>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</si>
  <si>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</si>
  <si>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</si>
  <si>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</si>
  <si>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</si>
  <si>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</si>
  <si>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</si>
  <si>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</si>
  <si>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</si>
  <si>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</si>
  <si>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</si>
  <si>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</si>
  <si>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</si>
  <si>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</si>
  <si>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</si>
  <si>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</si>
  <si>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</si>
  <si>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</si>
  <si>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</si>
  <si>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</si>
  <si>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</si>
  <si>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</si>
  <si>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</si>
  <si>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</si>
  <si>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</si>
  <si>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</si>
  <si>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</si>
  <si>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</si>
  <si>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</si>
  <si>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</si>
  <si>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</si>
  <si>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</si>
  <si>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</si>
  <si>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</si>
  <si>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</si>
  <si>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</si>
  <si>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</si>
  <si>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</si>
  <si>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</si>
  <si>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</si>
  <si>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</si>
  <si>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</si>
  <si>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</si>
  <si>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</si>
  <si>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</si>
  <si>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</si>
  <si>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</si>
  <si>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</si>
  <si>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</si>
  <si>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</si>
  <si>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</si>
  <si>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</si>
  <si>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</si>
  <si>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</si>
  <si>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</si>
  <si>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</si>
  <si>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</si>
  <si>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</si>
  <si>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</si>
  <si>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</si>
  <si>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</si>
  <si>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</si>
  <si>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</si>
  <si>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</si>
  <si>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</si>
  <si>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</si>
  <si>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</si>
  <si>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</si>
  <si>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</si>
  <si>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</si>
  <si>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</si>
  <si>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</si>
  <si>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</si>
  <si>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</si>
  <si>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</si>
  <si>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</si>
  <si>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</si>
  <si>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</si>
  <si>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</si>
  <si>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</si>
  <si>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</si>
  <si>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</si>
  <si>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</si>
  <si>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</si>
  <si>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</si>
  <si>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</si>
  <si>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</si>
  <si>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</si>
  <si>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</si>
  <si>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</si>
  <si>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</si>
  <si>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</si>
  <si>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</si>
  <si>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</si>
  <si>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</si>
  <si>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</si>
  <si>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</si>
  <si>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</si>
  <si>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</si>
  <si>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</si>
  <si>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</si>
  <si>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</si>
  <si>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</si>
  <si>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</si>
  <si>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</si>
  <si>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</si>
  <si>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</si>
  <si>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</si>
  <si>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</si>
  <si>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</si>
  <si>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</si>
  <si>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</si>
  <si>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</si>
  <si>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</si>
  <si>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</si>
  <si>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</si>
  <si>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</si>
  <si>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</si>
  <si>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</si>
  <si>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</si>
  <si>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</si>
  <si>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</si>
  <si>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</si>
  <si>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</si>
  <si>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</si>
  <si>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</si>
  <si>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</si>
  <si>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</si>
  <si>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</si>
  <si>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</si>
  <si>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</si>
  <si>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</si>
  <si>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</si>
  <si>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</si>
  <si>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</si>
  <si>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</si>
  <si>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</si>
  <si>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</si>
  <si>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</si>
  <si>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</si>
  <si>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</si>
  <si>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</si>
  <si>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</si>
  <si>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</si>
  <si>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</si>
  <si>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</si>
  <si>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</si>
  <si>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</si>
  <si>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</si>
  <si>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</si>
  <si>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</si>
  <si>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</si>
  <si>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</si>
  <si>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</si>
  <si>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</si>
  <si>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</si>
  <si>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</si>
  <si>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</si>
  <si>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</si>
  <si>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</si>
  <si>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</si>
  <si>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</si>
  <si>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</si>
  <si>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</si>
  <si>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</si>
  <si>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</si>
  <si>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</si>
  <si>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</si>
  <si>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</si>
  <si>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</si>
  <si>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</si>
  <si>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</si>
  <si>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</si>
  <si>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</si>
  <si>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</si>
  <si>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</si>
  <si>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</si>
  <si>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</si>
  <si>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</si>
  <si>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</si>
  <si>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</si>
  <si>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</si>
  <si>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</si>
  <si>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</si>
  <si>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</si>
  <si>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</si>
  <si>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</si>
  <si>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</si>
  <si>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</si>
  <si>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</si>
  <si>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</si>
  <si>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</si>
  <si>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</si>
  <si>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</si>
  <si>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</si>
  <si>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</si>
  <si>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</si>
  <si>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</si>
  <si>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</si>
  <si>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</si>
  <si>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</si>
  <si>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</si>
  <si>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</si>
  <si>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</si>
  <si>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</si>
  <si>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</si>
  <si>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</si>
  <si>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</si>
  <si>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</si>
  <si>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</si>
  <si>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</si>
  <si>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</si>
  <si>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</si>
  <si>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</si>
  <si>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</si>
  <si>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</si>
  <si>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</si>
  <si>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</si>
  <si>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</si>
  <si>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</si>
  <si>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</si>
  <si>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</si>
  <si>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</si>
  <si>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</si>
  <si>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</si>
  <si>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</si>
  <si>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</si>
  <si>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</si>
  <si>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</si>
  <si>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</si>
  <si>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</si>
  <si>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</si>
  <si>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</si>
  <si>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</si>
  <si>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</si>
  <si>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</si>
  <si>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</si>
  <si>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</si>
  <si>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</si>
  <si>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</si>
  <si>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</si>
  <si>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</si>
  <si>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</si>
  <si>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</si>
  <si>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</si>
  <si>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</si>
  <si>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</si>
  <si>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</si>
  <si>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</si>
  <si>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</si>
  <si>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</si>
  <si>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</si>
  <si>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</si>
  <si>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</si>
  <si>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</si>
  <si>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</si>
  <si>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</si>
  <si>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</si>
  <si>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</si>
  <si>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</si>
  <si>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</si>
  <si>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</si>
  <si>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</si>
  <si>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</si>
  <si>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</si>
  <si>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</si>
  <si>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</si>
  <si>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</si>
  <si>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</si>
  <si>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</si>
  <si>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</si>
  <si>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</si>
  <si>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</si>
  <si>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</si>
  <si>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</si>
  <si>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</si>
  <si>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</si>
  <si>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</si>
  <si>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</si>
  <si>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</si>
  <si>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</si>
  <si>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</si>
  <si>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</si>
  <si>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</si>
  <si>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</si>
  <si>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</si>
  <si>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</si>
  <si>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</si>
  <si>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</si>
  <si>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</si>
  <si>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</si>
  <si>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</si>
  <si>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</si>
  <si>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</si>
  <si>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</si>
  <si>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</si>
  <si>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</si>
  <si>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</si>
  <si>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</si>
  <si>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</si>
  <si>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</si>
  <si>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</si>
  <si>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</si>
  <si>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</si>
  <si>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</si>
  <si>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</si>
  <si>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</si>
  <si>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</si>
  <si>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</si>
  <si>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</si>
  <si>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</si>
  <si>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</si>
  <si>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</si>
  <si>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</si>
  <si>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</si>
  <si>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</si>
  <si>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</si>
  <si>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</si>
  <si>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</si>
  <si>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</si>
  <si>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</si>
  <si>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</si>
  <si>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</si>
  <si>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</si>
  <si>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</si>
  <si>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</si>
  <si>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</si>
  <si>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</si>
  <si>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</si>
  <si>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</si>
  <si>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</si>
  <si>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</si>
  <si>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</si>
  <si>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</si>
  <si>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</si>
  <si>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</si>
  <si>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</si>
  <si>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</si>
  <si>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</si>
  <si>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</si>
  <si>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</si>
  <si>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</si>
  <si>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</si>
  <si>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</si>
  <si>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</si>
  <si>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</si>
  <si>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</si>
  <si>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</si>
  <si>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</si>
  <si>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</si>
  <si>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</si>
  <si>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</si>
  <si>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</si>
  <si>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</si>
  <si>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</si>
  <si>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</si>
  <si>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</si>
  <si>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</si>
  <si>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</si>
  <si>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</si>
  <si>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</si>
  <si>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</si>
  <si>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</si>
  <si>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</si>
  <si>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</si>
  <si>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</si>
  <si>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</si>
  <si>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</si>
  <si>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</si>
  <si>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</si>
  <si>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</si>
  <si>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</si>
  <si>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</si>
  <si>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</si>
  <si>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</si>
  <si>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</si>
  <si>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</si>
  <si>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</si>
  <si>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</si>
  <si>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</si>
  <si>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</si>
  <si>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</si>
  <si>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</si>
  <si>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</si>
  <si>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</si>
  <si>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</si>
  <si>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</si>
  <si>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</si>
  <si>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</si>
  <si>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</si>
  <si>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</si>
  <si>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</si>
  <si>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</si>
  <si>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</si>
  <si>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</si>
  <si>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</si>
  <si>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</si>
  <si>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</si>
  <si>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</si>
  <si>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</si>
  <si>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</si>
  <si>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</si>
  <si>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</si>
  <si>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</si>
  <si>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</si>
  <si>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</si>
  <si>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</si>
  <si>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</si>
  <si>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</si>
  <si>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</si>
  <si>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</si>
  <si>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</si>
  <si>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</si>
  <si>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</si>
  <si>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</si>
  <si>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</si>
  <si>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</si>
  <si>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</si>
  <si>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</si>
  <si>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</si>
  <si>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</si>
  <si>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</si>
  <si>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</si>
  <si>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</si>
  <si>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</si>
  <si>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</si>
  <si>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</si>
  <si>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</si>
  <si>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</si>
  <si>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</si>
  <si>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</si>
  <si>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</si>
  <si>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</si>
  <si>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</si>
  <si>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</si>
  <si>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</si>
  <si>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</si>
  <si>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</si>
  <si>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</si>
  <si>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</si>
  <si>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</si>
  <si>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</si>
  <si>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</si>
  <si>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</si>
  <si>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</si>
  <si>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</si>
  <si>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</si>
  <si>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</si>
  <si>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</si>
  <si>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</si>
  <si>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</si>
  <si>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</si>
  <si>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</si>
  <si>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</si>
  <si>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</si>
  <si>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</si>
  <si>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</si>
  <si>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</si>
  <si>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</si>
  <si>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</si>
  <si>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</si>
  <si>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</si>
  <si>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</si>
  <si>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</si>
  <si>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</si>
  <si>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</si>
  <si>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</si>
  <si>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</si>
  <si>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</si>
  <si>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</si>
  <si>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</si>
  <si>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</si>
  <si>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</si>
  <si>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</si>
  <si>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</si>
  <si>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</si>
  <si>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</si>
  <si>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</si>
  <si>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</si>
  <si>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</si>
  <si>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</si>
  <si>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</si>
  <si>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</si>
  <si>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</si>
  <si>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</si>
  <si>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</si>
  <si>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</si>
  <si>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</si>
  <si>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</si>
  <si>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</si>
  <si>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</si>
  <si>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</si>
  <si>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</si>
  <si>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</si>
  <si>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</si>
  <si>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</si>
  <si>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</si>
  <si>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</si>
  <si>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</si>
  <si>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</si>
  <si>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</si>
  <si>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</si>
  <si>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</si>
  <si>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</si>
  <si>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</si>
  <si>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</si>
  <si>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</si>
  <si>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</si>
  <si>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</si>
  <si>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</si>
  <si>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</si>
  <si>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</si>
  <si>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</si>
  <si>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</si>
  <si>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</si>
  <si>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</si>
  <si>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</si>
  <si>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</si>
  <si>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</si>
  <si>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</si>
  <si>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</si>
  <si>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</si>
  <si>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</si>
  <si>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</si>
  <si>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</si>
  <si>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</si>
  <si>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</si>
  <si>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</si>
  <si>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</si>
  <si>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</si>
  <si>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</si>
  <si>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</si>
  <si>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</si>
  <si>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</si>
  <si>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</si>
  <si>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</si>
  <si>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</si>
  <si>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</si>
  <si>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</si>
  <si>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</si>
  <si>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</si>
  <si>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</si>
  <si>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</si>
  <si>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</si>
  <si>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</si>
  <si>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</si>
  <si>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</si>
  <si>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</si>
  <si>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</si>
  <si>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</si>
  <si>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</si>
  <si>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</si>
  <si>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</si>
  <si>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</si>
  <si>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</si>
  <si>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</si>
  <si>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</si>
  <si>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</si>
  <si>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</si>
  <si>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</si>
  <si>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</si>
  <si>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</si>
  <si>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</si>
  <si>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</si>
  <si>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</si>
  <si>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</si>
  <si>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</si>
  <si>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</si>
  <si>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</si>
  <si>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</si>
  <si>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</si>
  <si>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</si>
  <si>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</si>
  <si>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</si>
  <si>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</si>
  <si>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</si>
  <si>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</si>
  <si>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</si>
  <si>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</si>
  <si>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</si>
  <si>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</si>
  <si>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</si>
  <si>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</si>
  <si>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</si>
  <si>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</si>
  <si>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</si>
  <si>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</si>
  <si>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</si>
  <si>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</si>
  <si>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</si>
  <si>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</si>
  <si>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</si>
  <si>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</si>
  <si>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</si>
  <si>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</si>
  <si>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</si>
  <si>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</si>
  <si>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</si>
  <si>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</si>
  <si>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</si>
  <si>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</si>
  <si>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</si>
  <si>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</si>
  <si>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</si>
  <si>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</si>
  <si>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</si>
  <si>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</si>
  <si>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</si>
  <si>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</si>
  <si>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</si>
  <si>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</si>
  <si>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</si>
  <si>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</si>
  <si>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</si>
  <si>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</si>
  <si>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</si>
  <si>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</si>
  <si>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</si>
  <si>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</si>
  <si>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</si>
  <si>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</si>
  <si>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</si>
  <si>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</si>
  <si>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</si>
  <si>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</si>
  <si>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</si>
  <si>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</si>
  <si>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</si>
  <si>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</si>
  <si>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</si>
  <si>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</si>
  <si>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</si>
  <si>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</si>
  <si>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</si>
  <si>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</si>
  <si>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</si>
  <si>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</si>
  <si>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</si>
  <si>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</si>
  <si>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</si>
  <si>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</si>
  <si>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</si>
  <si>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</si>
  <si>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</si>
  <si>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</si>
  <si>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</si>
  <si>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</si>
  <si>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</si>
  <si>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</si>
  <si>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</si>
  <si>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</si>
  <si>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</si>
  <si>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</si>
  <si>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</si>
  <si>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</si>
  <si>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</si>
  <si>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</si>
  <si>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</si>
  <si>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</si>
  <si>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</si>
  <si>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</si>
  <si>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</si>
  <si>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</si>
  <si>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</si>
  <si>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</si>
  <si>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</si>
  <si>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</si>
  <si>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</si>
  <si>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</si>
  <si>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</si>
  <si>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</si>
  <si>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</si>
  <si>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</si>
  <si>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</si>
  <si>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</si>
  <si>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</si>
  <si>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</si>
  <si>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</si>
  <si>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</si>
  <si>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</si>
  <si>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</si>
  <si>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</si>
  <si>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</si>
  <si>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</si>
  <si>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</si>
  <si>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</si>
  <si>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</si>
  <si>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</si>
  <si>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</si>
  <si>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</si>
  <si>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</si>
  <si>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</si>
  <si>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</si>
  <si>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</si>
  <si>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</si>
  <si>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</si>
  <si>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</si>
  <si>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</si>
  <si>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</si>
  <si>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</si>
  <si>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</si>
  <si>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</si>
  <si>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</si>
  <si>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</si>
  <si>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</si>
  <si>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</si>
  <si>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</si>
  <si>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</si>
  <si>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</si>
  <si>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</si>
  <si>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</si>
  <si>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</si>
  <si>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</si>
  <si>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</si>
  <si>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</si>
  <si>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</si>
  <si>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</si>
  <si>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</si>
  <si>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</si>
  <si>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</si>
  <si>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</si>
  <si>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</si>
  <si>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</si>
  <si>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</si>
  <si>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</si>
  <si>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</si>
  <si>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</si>
  <si>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</si>
  <si>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</si>
  <si>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</si>
  <si>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</si>
  <si>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</si>
  <si>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</si>
  <si>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</si>
  <si>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</si>
  <si>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</si>
  <si>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</si>
  <si>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</si>
  <si>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</si>
  <si>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</si>
  <si>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</si>
  <si>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</si>
  <si>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</si>
  <si>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</si>
  <si>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</si>
  <si>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</si>
  <si>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</si>
  <si>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</si>
  <si>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</si>
  <si>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</si>
  <si>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</si>
  <si>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</si>
  <si>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</si>
  <si>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</si>
  <si>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</si>
  <si>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</si>
  <si>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</si>
  <si>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</si>
  <si>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</si>
  <si>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</si>
  <si>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</si>
  <si>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</si>
  <si>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</si>
  <si>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</si>
  <si>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</si>
  <si>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</si>
  <si>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</si>
  <si>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</si>
  <si>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</si>
  <si>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</si>
  <si>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</si>
  <si>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</si>
  <si>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</si>
  <si>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</si>
  <si>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</si>
  <si>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</si>
  <si>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</si>
  <si>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</si>
  <si>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</si>
  <si>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</si>
  <si>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</si>
  <si>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</si>
  <si>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</si>
  <si>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</si>
  <si>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</si>
  <si>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</si>
  <si>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</si>
  <si>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</si>
  <si>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</si>
  <si>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</si>
  <si>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</si>
  <si>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</si>
  <si>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</si>
  <si>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</si>
  <si>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</si>
  <si>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</si>
  <si>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</si>
  <si>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</si>
  <si>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</si>
  <si>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</si>
  <si>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</si>
  <si>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</si>
  <si>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</si>
  <si>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</si>
  <si>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</si>
  <si>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</si>
  <si>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</si>
  <si>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</si>
  <si>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</si>
  <si>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</si>
  <si>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</si>
  <si>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</si>
  <si>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</si>
  <si>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</si>
  <si>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</si>
  <si>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</si>
  <si>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</si>
  <si>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</si>
  <si>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</si>
  <si>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</si>
  <si>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</si>
  <si>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</si>
  <si>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</si>
  <si>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</si>
  <si>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</si>
  <si>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</si>
  <si>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</si>
  <si>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</si>
  <si>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</si>
  <si>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</si>
  <si>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</si>
  <si>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</si>
  <si>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</si>
  <si>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</si>
  <si>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</si>
  <si>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</si>
  <si>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</si>
  <si>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</si>
  <si>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</si>
  <si>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</si>
  <si>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</si>
  <si>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</si>
  <si>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</si>
  <si>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</si>
  <si>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</si>
  <si>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</si>
  <si>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</si>
  <si>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</si>
  <si>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</si>
  <si>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</si>
  <si>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</si>
  <si>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</si>
  <si>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</si>
  <si>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</si>
  <si>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</si>
  <si>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</si>
  <si>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</si>
  <si>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</si>
  <si>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</si>
  <si>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</si>
  <si>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</si>
  <si>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</si>
  <si>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</si>
  <si>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</si>
  <si>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</si>
  <si>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</si>
  <si>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</si>
  <si>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</si>
  <si>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</si>
  <si>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</si>
  <si>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</si>
  <si>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</si>
  <si>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</si>
  <si>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</si>
  <si>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</si>
  <si>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</si>
  <si>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</si>
  <si>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</si>
  <si>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</si>
  <si>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</si>
  <si>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</si>
  <si>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</si>
  <si>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</si>
  <si>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</si>
  <si>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</si>
  <si>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</si>
  <si>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</si>
  <si>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</si>
  <si>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</si>
  <si>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</si>
  <si>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</si>
  <si>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</si>
  <si>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</si>
  <si>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</si>
  <si>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</si>
  <si>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</si>
  <si>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</si>
  <si>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</si>
  <si>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</si>
  <si>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</si>
  <si>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</si>
  <si>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</si>
  <si>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</si>
  <si>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</si>
  <si>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</si>
  <si>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</si>
  <si>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</si>
  <si>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</si>
  <si>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</si>
  <si>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</si>
  <si>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</si>
  <si>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</si>
  <si>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</si>
  <si>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</si>
  <si>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</si>
  <si>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</si>
  <si>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</si>
  <si>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</si>
  <si>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</si>
  <si>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</si>
  <si>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</si>
  <si>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</si>
  <si>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</si>
  <si>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</si>
  <si>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</si>
  <si>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</si>
  <si>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</si>
  <si>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</si>
  <si>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</si>
  <si>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</si>
  <si>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</si>
  <si>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</si>
  <si>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</si>
  <si>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</si>
  <si>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</si>
  <si>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</si>
  <si>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</si>
  <si>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</si>
  <si>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</si>
  <si>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</si>
  <si>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</si>
  <si>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</si>
  <si>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</si>
  <si>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</si>
  <si>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</si>
  <si>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</si>
  <si>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</si>
  <si>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</si>
  <si>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</si>
  <si>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</si>
  <si>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</si>
  <si>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</si>
  <si>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</si>
  <si>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</si>
  <si>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</si>
  <si>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</si>
  <si>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</si>
  <si>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</si>
  <si>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</si>
  <si>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</si>
  <si>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</si>
  <si>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</si>
  <si>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</si>
  <si>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</si>
  <si>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</si>
  <si>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</si>
  <si>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</si>
  <si>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</si>
  <si>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</si>
  <si>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</si>
  <si>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</si>
  <si>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</si>
  <si>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</si>
  <si>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</si>
  <si>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</si>
  <si>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</si>
  <si>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</si>
  <si>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</si>
  <si>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</si>
  <si>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</si>
  <si>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</si>
  <si>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</si>
  <si>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</si>
  <si>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</si>
  <si>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</si>
  <si>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</si>
  <si>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</si>
  <si>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</si>
  <si>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</si>
  <si>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</si>
  <si>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</si>
  <si>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</si>
  <si>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</si>
  <si>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</si>
  <si>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</si>
  <si>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</si>
  <si>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</si>
  <si>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</si>
  <si>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</si>
  <si>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</si>
  <si>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</si>
  <si>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</si>
  <si>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</si>
  <si>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</si>
  <si>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</si>
  <si>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</si>
  <si>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</si>
  <si>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</si>
  <si>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</si>
  <si>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</si>
  <si>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</si>
  <si>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</si>
  <si>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</si>
  <si>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</si>
  <si>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</si>
  <si>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</si>
  <si>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</si>
  <si>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</si>
  <si>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</si>
  <si>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</si>
  <si>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</si>
  <si>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</si>
  <si>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</si>
  <si>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</si>
  <si>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</si>
  <si>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</si>
  <si>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</si>
  <si>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</si>
  <si>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</si>
  <si>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</si>
  <si>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</si>
  <si>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</si>
  <si>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</si>
  <si>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</si>
  <si>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</si>
  <si>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</si>
  <si>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</si>
  <si>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</si>
  <si>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</si>
  <si>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</si>
  <si>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</si>
  <si>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</si>
  <si>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</si>
  <si>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</si>
  <si>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</si>
  <si>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</si>
  <si>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</si>
  <si>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</si>
  <si>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</si>
  <si>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</si>
  <si>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</si>
  <si>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</si>
  <si>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</si>
  <si>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</si>
  <si>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</si>
  <si>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</si>
  <si>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</si>
  <si>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</si>
  <si>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</si>
  <si>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</si>
  <si>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</si>
  <si>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</si>
  <si>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</si>
  <si>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</si>
  <si>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</si>
  <si>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</si>
  <si>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</si>
  <si>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</si>
  <si>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</si>
  <si>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</si>
  <si>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</si>
  <si>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</si>
  <si>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</si>
  <si>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</si>
  <si>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</si>
  <si>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</si>
  <si>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</si>
  <si>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</si>
  <si>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</si>
  <si>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</si>
  <si>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</si>
  <si>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</si>
  <si>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</si>
  <si>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</si>
  <si>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</si>
  <si>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</si>
  <si>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</si>
  <si>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</si>
  <si>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</si>
  <si>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</si>
  <si>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</si>
  <si>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</si>
  <si>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</si>
  <si>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</si>
  <si>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</si>
  <si>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</si>
  <si>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</si>
  <si>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</si>
  <si>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</si>
  <si>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</si>
  <si>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</si>
  <si>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</si>
  <si>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</si>
  <si>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</si>
  <si>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</si>
  <si>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</si>
  <si>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</si>
  <si>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</si>
  <si>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</si>
  <si>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</si>
  <si>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</si>
  <si>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</si>
  <si>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</si>
  <si>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</si>
  <si>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</si>
  <si>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</si>
  <si>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</si>
  <si>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</si>
  <si>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</si>
  <si>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</si>
  <si>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</si>
  <si>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</si>
  <si>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</si>
  <si>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</si>
  <si>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</si>
  <si>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</si>
  <si>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</si>
  <si>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</si>
  <si>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</si>
  <si>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</si>
  <si>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</si>
  <si>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</si>
  <si>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</si>
  <si>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</si>
  <si>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</si>
  <si>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</si>
  <si>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</si>
  <si>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</si>
  <si>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</si>
  <si>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</si>
  <si>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</si>
  <si>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</si>
  <si>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</si>
  <si>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</si>
  <si>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</si>
  <si>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</si>
  <si>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</si>
  <si>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</si>
  <si>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</si>
  <si>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</si>
  <si>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</si>
  <si>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</si>
  <si>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</si>
  <si>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</si>
  <si>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</si>
  <si>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</si>
  <si>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</si>
  <si>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</si>
  <si>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</si>
  <si>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</si>
  <si>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</si>
  <si>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</si>
  <si>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</si>
  <si>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</si>
  <si>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</si>
  <si>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</si>
  <si>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</si>
  <si>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</si>
  <si>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</si>
  <si>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</si>
  <si>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</si>
  <si>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</si>
  <si>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</si>
  <si>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</si>
  <si>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</si>
  <si>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</si>
  <si>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</si>
  <si>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</si>
  <si>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</si>
  <si>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</si>
  <si>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</si>
  <si>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</si>
  <si>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</si>
  <si>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</si>
  <si>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</si>
  <si>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</si>
  <si>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</si>
  <si>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</si>
  <si>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</si>
  <si>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</si>
  <si>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</si>
  <si>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</si>
  <si>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</si>
  <si>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</si>
  <si>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</si>
  <si>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</si>
  <si>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</si>
  <si>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</si>
  <si>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</si>
  <si>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</si>
  <si>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</si>
  <si>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</si>
  <si>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</si>
  <si>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</si>
  <si>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</si>
  <si>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</si>
  <si>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</si>
  <si>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</si>
  <si>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</si>
  <si>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</si>
  <si>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</si>
  <si>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</si>
  <si>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</si>
  <si>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</si>
  <si>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</si>
  <si>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</si>
  <si>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</si>
  <si>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</si>
  <si>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</si>
  <si>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</si>
  <si>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</si>
  <si>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</si>
  <si>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</si>
  <si>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</si>
  <si>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</si>
  <si>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</si>
  <si>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</si>
  <si>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</si>
  <si>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</si>
  <si>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</si>
  <si>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</si>
  <si>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</si>
  <si>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</si>
  <si>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</si>
  <si>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</si>
  <si>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</si>
  <si>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</si>
  <si>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</si>
  <si>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</si>
  <si>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</si>
  <si>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</si>
  <si>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</si>
  <si>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</si>
  <si>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</si>
  <si>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</si>
  <si>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</si>
  <si>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</si>
  <si>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</si>
  <si>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</si>
  <si>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</si>
  <si>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</si>
  <si>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</si>
  <si>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</si>
  <si>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</si>
  <si>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</si>
  <si>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</si>
  <si>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</si>
  <si>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</si>
  <si>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</si>
  <si>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</si>
  <si>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</si>
  <si>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</si>
  <si>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</si>
  <si>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</si>
  <si>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</si>
  <si>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</si>
  <si>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</si>
  <si>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</si>
  <si>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</si>
  <si>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</si>
  <si>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</si>
  <si>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</si>
  <si>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</si>
  <si>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</si>
  <si>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</si>
  <si>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</si>
  <si>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</si>
  <si>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</si>
  <si>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</si>
  <si>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</si>
  <si>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</si>
  <si>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</si>
  <si>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</si>
  <si>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</si>
  <si>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</si>
  <si>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</si>
  <si>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</si>
  <si>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</si>
  <si>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</si>
  <si>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</si>
  <si>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</si>
  <si>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</si>
  <si>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</si>
  <si>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</si>
  <si>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</si>
  <si>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</si>
  <si>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</si>
  <si>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</si>
  <si>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</si>
  <si>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</si>
  <si>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</si>
  <si>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</si>
  <si>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</si>
  <si>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</si>
  <si>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</si>
  <si>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</si>
  <si>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</si>
  <si>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</si>
  <si>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</si>
  <si>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</si>
  <si>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</si>
  <si>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</si>
  <si>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</si>
  <si>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</si>
  <si>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</si>
  <si>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</si>
  <si>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</si>
  <si>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</si>
  <si>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</si>
  <si>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</si>
  <si>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</si>
  <si>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</si>
  <si>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</si>
  <si>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</si>
  <si>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</si>
  <si>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</si>
  <si>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</si>
  <si>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</si>
  <si>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</si>
  <si>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</si>
  <si>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</si>
  <si>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</si>
  <si>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</si>
  <si>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</si>
  <si>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</si>
  <si>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</si>
  <si>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</si>
  <si>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</si>
  <si>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</si>
  <si>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</si>
  <si>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</si>
  <si>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</si>
  <si>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</si>
  <si>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</si>
  <si>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</si>
  <si>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</si>
  <si>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</si>
  <si>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</si>
  <si>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</si>
  <si>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</si>
  <si>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</si>
  <si>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</si>
  <si>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</si>
  <si>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</si>
  <si>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</si>
  <si>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</si>
  <si>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</si>
  <si>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</si>
  <si>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</si>
  <si>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</si>
  <si>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</si>
  <si>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</si>
  <si>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</si>
  <si>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</si>
  <si>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</si>
  <si>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</si>
  <si>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</si>
  <si>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</si>
  <si>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</si>
  <si>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</si>
  <si>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</si>
  <si>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</si>
  <si>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</si>
  <si>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</si>
  <si>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</si>
  <si>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</si>
  <si>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</si>
  <si>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</si>
  <si>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</si>
  <si>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</si>
  <si>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</si>
  <si>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</si>
  <si>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</si>
  <si>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</si>
  <si>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</si>
  <si>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</si>
  <si>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</si>
  <si>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</si>
  <si>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</si>
  <si>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</si>
  <si>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</si>
  <si>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</si>
  <si>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</si>
  <si>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</si>
  <si>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</si>
  <si>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</si>
  <si>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</si>
  <si>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</si>
  <si>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</si>
  <si>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</si>
  <si>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</si>
  <si>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</si>
  <si>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</si>
  <si>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</si>
  <si>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</si>
  <si>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</si>
  <si>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</si>
  <si>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</si>
  <si>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</si>
  <si>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</si>
  <si>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</si>
  <si>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</si>
  <si>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</si>
  <si>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</si>
  <si>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</si>
  <si>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</si>
  <si>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</si>
  <si>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</si>
  <si>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</si>
  <si>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</si>
  <si>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</si>
  <si>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</si>
  <si>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</si>
  <si>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</si>
  <si>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</si>
  <si>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</si>
  <si>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</si>
  <si>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</si>
  <si>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</si>
  <si>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</si>
  <si>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</si>
  <si>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</si>
  <si>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</si>
  <si>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</si>
  <si>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</si>
  <si>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</si>
  <si>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</si>
  <si>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</si>
  <si>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</si>
  <si>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</si>
  <si>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</si>
  <si>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</si>
  <si>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</si>
  <si>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</si>
  <si>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</si>
  <si>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</si>
  <si>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</si>
  <si>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</si>
  <si>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</si>
  <si>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</si>
  <si>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</si>
  <si>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</si>
  <si>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</si>
  <si>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</si>
  <si>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</si>
  <si>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</si>
  <si>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</si>
  <si>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</si>
  <si>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</si>
  <si>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</si>
  <si>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</si>
  <si>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</si>
  <si>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</si>
  <si>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</si>
  <si>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</si>
  <si>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</si>
  <si>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</si>
  <si>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</si>
  <si>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</si>
  <si>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</si>
  <si>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</si>
  <si>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</si>
  <si>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</si>
  <si>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</si>
  <si>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</si>
  <si>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</si>
  <si>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</si>
  <si>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</si>
  <si>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</si>
  <si>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</si>
  <si>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</si>
  <si>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</si>
  <si>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</si>
  <si>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</si>
  <si>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</si>
  <si>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</si>
  <si>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</si>
  <si>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</si>
  <si>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</si>
  <si>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</si>
  <si>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</si>
  <si>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</si>
  <si>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</si>
  <si>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</si>
  <si>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</si>
  <si>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</si>
  <si>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</si>
  <si>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</si>
  <si>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</si>
  <si>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</si>
  <si>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</si>
  <si>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</si>
  <si>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</si>
  <si>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</si>
  <si>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</si>
  <si>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</si>
  <si>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</si>
  <si>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</si>
  <si>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</si>
  <si>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</si>
  <si>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</si>
  <si>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</si>
  <si>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</si>
  <si>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</si>
  <si>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</si>
  <si>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</si>
  <si>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</si>
  <si>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</si>
  <si>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</si>
  <si>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</si>
  <si>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</si>
  <si>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</si>
  <si>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</si>
  <si>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</si>
  <si>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</si>
  <si>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</si>
  <si>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</si>
  <si>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</si>
  <si>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</si>
  <si>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</si>
  <si>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</si>
  <si>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</si>
  <si>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</si>
  <si>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</si>
  <si>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</si>
  <si>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</si>
  <si>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</si>
  <si>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</si>
  <si>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</si>
  <si>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</si>
  <si>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</si>
  <si>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</si>
  <si>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</si>
  <si>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</si>
  <si>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</si>
  <si>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</si>
  <si>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</si>
  <si>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</si>
  <si>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</si>
  <si>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</si>
  <si>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</si>
  <si>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</si>
  <si>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</si>
  <si>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</si>
  <si>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</si>
  <si>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</si>
  <si>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</si>
  <si>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</si>
  <si>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</si>
  <si>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</si>
  <si>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</si>
  <si>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</si>
  <si>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</si>
  <si>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</si>
  <si>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</si>
  <si>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</si>
  <si>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</si>
  <si>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</si>
  <si>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</si>
  <si>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</si>
  <si>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</si>
  <si>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</si>
  <si>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</si>
  <si>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</si>
  <si>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</si>
  <si>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</si>
  <si>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</si>
  <si>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</si>
  <si>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</si>
  <si>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</si>
  <si>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</si>
  <si>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</si>
  <si>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</si>
  <si>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</si>
  <si>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</si>
  <si>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</si>
  <si>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</si>
  <si>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</si>
  <si>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</si>
  <si>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</si>
  <si>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</si>
  <si>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</si>
  <si>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</si>
  <si>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</si>
  <si>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</si>
  <si>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</si>
  <si>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</si>
  <si>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</si>
  <si>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</si>
  <si>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</si>
  <si>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</si>
  <si>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</si>
  <si>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</si>
  <si>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</si>
  <si>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</si>
  <si>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</si>
  <si>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</si>
  <si>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</si>
  <si>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</si>
  <si>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</si>
  <si>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</si>
  <si>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</si>
  <si>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</si>
  <si>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</si>
  <si>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</si>
  <si>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</si>
  <si>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</si>
  <si>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</si>
  <si>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</si>
  <si>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</si>
  <si>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</si>
  <si>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</si>
  <si>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</si>
  <si>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</si>
  <si>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</si>
  <si>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</si>
  <si>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</si>
  <si>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</si>
  <si>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</si>
  <si>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</si>
  <si>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</si>
  <si>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</si>
  <si>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</si>
  <si>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</si>
  <si>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</si>
  <si>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</si>
  <si>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</si>
  <si>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</si>
  <si>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</si>
  <si>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</si>
  <si>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</si>
  <si>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</si>
  <si>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</si>
  <si>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</si>
  <si>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</si>
  <si>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</si>
  <si>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</si>
  <si>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</si>
  <si>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</si>
  <si>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</si>
  <si>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</si>
  <si>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</si>
  <si>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</si>
  <si>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</si>
  <si>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</si>
  <si>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</si>
  <si>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</si>
  <si>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</si>
  <si>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</si>
  <si>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</si>
  <si>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</si>
  <si>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</si>
  <si>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</si>
  <si>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</si>
  <si>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</si>
  <si>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</si>
  <si>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</si>
  <si>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</si>
  <si>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</si>
  <si>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</si>
  <si>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</si>
  <si>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</si>
  <si>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</si>
  <si>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</si>
  <si>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</si>
  <si>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</si>
  <si>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</si>
  <si>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</si>
  <si>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</si>
  <si>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</si>
  <si>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</si>
  <si>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</si>
  <si>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</si>
  <si>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</si>
  <si>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</si>
  <si>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</si>
  <si>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</si>
  <si>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</si>
  <si>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</si>
  <si>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</si>
  <si>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</si>
  <si>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</si>
  <si>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</si>
  <si>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</si>
  <si>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</si>
  <si>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</si>
  <si>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</si>
  <si>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</si>
  <si>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</si>
  <si>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</si>
  <si>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</si>
  <si>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</si>
  <si>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</si>
  <si>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</si>
  <si>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</si>
  <si>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</si>
  <si>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</si>
  <si>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</si>
  <si>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</si>
  <si>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</si>
  <si>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</si>
  <si>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</si>
  <si>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</si>
  <si>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</si>
  <si>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</si>
  <si>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</si>
  <si>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</si>
  <si>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</si>
  <si>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</si>
  <si>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</si>
  <si>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</si>
  <si>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</si>
  <si>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</si>
  <si>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</si>
  <si>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</si>
  <si>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</si>
  <si>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</si>
  <si>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</si>
  <si>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</si>
  <si>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</si>
  <si>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</si>
  <si>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</si>
  <si>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</si>
  <si>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</si>
  <si>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</si>
  <si>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</si>
  <si>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</si>
  <si>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</si>
  <si>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</si>
  <si>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</si>
  <si>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</si>
  <si>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</si>
  <si>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</si>
  <si>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</si>
  <si>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</si>
  <si>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</si>
  <si>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</si>
  <si>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</si>
  <si>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</si>
  <si>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</si>
  <si>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</si>
  <si>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</si>
  <si>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</si>
  <si>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</si>
  <si>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</si>
  <si>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</si>
  <si>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</si>
  <si>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</si>
  <si>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</si>
  <si>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</si>
  <si>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</si>
  <si>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</si>
  <si>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</si>
  <si>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</si>
  <si>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</si>
  <si>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</si>
  <si>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</si>
  <si>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</si>
  <si>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</si>
  <si>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</si>
  <si>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</si>
  <si>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</si>
  <si>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</si>
  <si>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</si>
  <si>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</si>
  <si>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</si>
  <si>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</si>
  <si>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</si>
  <si>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</si>
  <si>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</si>
  <si>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</si>
  <si>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</si>
  <si>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</si>
  <si>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</si>
  <si>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</si>
  <si>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</si>
  <si>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</si>
  <si>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</si>
  <si>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</si>
  <si>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</si>
  <si>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</si>
  <si>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</si>
  <si>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</si>
  <si>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</si>
  <si>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</si>
  <si>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</si>
  <si>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</si>
  <si>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</si>
  <si>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</si>
  <si>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</si>
  <si>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</si>
  <si>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</si>
  <si>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</si>
  <si>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</si>
  <si>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</si>
  <si>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</si>
  <si>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</si>
  <si>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</si>
  <si>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</si>
  <si>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</si>
  <si>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</si>
  <si>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</si>
  <si>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</si>
  <si>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</si>
  <si>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</si>
  <si>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</si>
  <si>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</si>
  <si>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</si>
  <si>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</si>
  <si>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</si>
  <si>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</si>
  <si>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</si>
  <si>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</si>
  <si>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</si>
  <si>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</si>
  <si>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</si>
  <si>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</si>
  <si>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</si>
  <si>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</si>
  <si>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</si>
  <si>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</si>
  <si>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</si>
  <si>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</si>
  <si>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</si>
  <si>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</si>
  <si>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</si>
  <si>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</si>
  <si>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</si>
  <si>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</si>
  <si>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</si>
  <si>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</si>
  <si>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</si>
  <si>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</si>
  <si>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</si>
  <si>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</si>
  <si>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</si>
  <si>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</si>
  <si>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</si>
  <si>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</si>
  <si>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</si>
  <si>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</si>
  <si>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</si>
  <si>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</si>
  <si>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</si>
  <si>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</si>
  <si>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</si>
  <si>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</si>
  <si>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</si>
  <si>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</si>
  <si>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</si>
  <si>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</si>
  <si>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</si>
  <si>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</si>
  <si>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</si>
  <si>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</si>
  <si>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</si>
  <si>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</si>
  <si>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</si>
  <si>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</si>
  <si>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</si>
  <si>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</si>
  <si>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</si>
  <si>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</si>
  <si>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</si>
  <si>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</si>
  <si>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</si>
  <si>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</si>
  <si>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</si>
  <si>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</si>
  <si>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</si>
  <si>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</si>
  <si>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</si>
  <si>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</si>
  <si>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</si>
  <si>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</si>
  <si>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</si>
  <si>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</si>
  <si>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</si>
  <si>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</si>
  <si>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</si>
  <si>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</si>
  <si>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</si>
  <si>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</si>
  <si>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</si>
  <si>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</si>
  <si>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</si>
  <si>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</si>
  <si>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</si>
  <si>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</si>
  <si>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</si>
  <si>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</si>
  <si>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</si>
  <si>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</si>
  <si>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</si>
  <si>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</si>
  <si>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</si>
  <si>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</si>
  <si>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</si>
  <si>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</si>
  <si>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</si>
  <si>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</si>
  <si>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</si>
  <si>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</si>
  <si>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</si>
  <si>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</si>
  <si>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</si>
  <si>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</si>
  <si>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</si>
  <si>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</si>
  <si>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</si>
  <si>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</si>
  <si>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</si>
  <si>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</si>
  <si>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</si>
  <si>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</si>
  <si>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</si>
  <si>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</si>
  <si>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</si>
  <si>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</si>
  <si>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</si>
  <si>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</si>
  <si>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</si>
  <si>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</si>
  <si>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</si>
  <si>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</si>
  <si>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</si>
  <si>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</si>
  <si>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</si>
  <si>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</si>
  <si>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</si>
  <si>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</si>
  <si>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</si>
  <si>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</si>
  <si>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</si>
  <si>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</si>
  <si>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</si>
  <si>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</si>
  <si>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</si>
  <si>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</si>
  <si>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</si>
  <si>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</si>
  <si>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</si>
  <si>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</si>
  <si>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</si>
  <si>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</si>
  <si>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</si>
  <si>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</si>
  <si>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</si>
  <si>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</si>
  <si>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</si>
  <si>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</si>
  <si>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</si>
  <si>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</si>
  <si>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</si>
  <si>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</si>
  <si>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</si>
  <si>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</si>
  <si>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</si>
  <si>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</si>
  <si>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</si>
  <si>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</si>
  <si>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</si>
  <si>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</si>
  <si>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</si>
  <si>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</si>
  <si>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</si>
  <si>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</si>
  <si>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</si>
  <si>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</si>
  <si>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</si>
  <si>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</si>
  <si>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</si>
  <si>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</si>
  <si>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</si>
  <si>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</si>
  <si>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</si>
  <si>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</si>
  <si>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</si>
  <si>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</si>
  <si>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</si>
  <si>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</si>
  <si>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</si>
  <si>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</si>
  <si>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</si>
  <si>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</si>
  <si>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</si>
  <si>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</si>
  <si>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</si>
  <si>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</si>
  <si>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</si>
  <si>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</si>
  <si>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</si>
  <si>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</si>
  <si>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</si>
  <si>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</si>
  <si>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</si>
  <si>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</si>
  <si>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</si>
  <si>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</si>
  <si>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</si>
  <si>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</si>
  <si>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</si>
  <si>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</si>
  <si>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</si>
  <si>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</si>
  <si>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</si>
  <si>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</si>
  <si>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</si>
  <si>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</si>
  <si>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</si>
  <si>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</si>
  <si>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</si>
  <si>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</si>
  <si>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</si>
  <si>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</si>
  <si>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</si>
  <si>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</si>
  <si>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</si>
  <si>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</si>
  <si>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</si>
  <si>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</si>
  <si>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</si>
  <si>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</si>
  <si>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</si>
  <si>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</si>
  <si>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</si>
  <si>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</si>
  <si>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</si>
  <si>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</si>
  <si>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</si>
  <si>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</si>
  <si>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</si>
  <si>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</si>
  <si>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</si>
  <si>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</si>
  <si>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</si>
  <si>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</si>
  <si>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</si>
  <si>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</si>
  <si>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</si>
  <si>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</si>
  <si>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</si>
  <si>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</si>
  <si>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</si>
  <si>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</si>
  <si>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</si>
  <si>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</si>
  <si>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</si>
  <si>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</si>
  <si>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</si>
  <si>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</si>
  <si>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</si>
  <si>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</si>
  <si>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</si>
  <si>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</si>
  <si>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</si>
  <si>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</si>
  <si>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</si>
  <si>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</si>
  <si>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</si>
  <si>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</si>
  <si>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</si>
  <si>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</si>
  <si>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</si>
  <si>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</si>
  <si>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</si>
  <si>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</si>
  <si>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</si>
  <si>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</si>
  <si>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</si>
  <si>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</si>
  <si>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</si>
  <si>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</si>
  <si>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</si>
  <si>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</si>
  <si>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</si>
  <si>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</si>
  <si>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</si>
  <si>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</si>
  <si>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</si>
  <si>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</si>
  <si>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</si>
  <si>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</si>
  <si>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</si>
  <si>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</si>
  <si>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</si>
  <si>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</si>
  <si>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</si>
  <si>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</si>
  <si>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</si>
  <si>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</si>
  <si>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</si>
  <si>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</si>
  <si>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</si>
  <si>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</si>
  <si>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</si>
  <si>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</si>
  <si>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</si>
  <si>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</si>
  <si>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</si>
  <si>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</si>
  <si>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</si>
  <si>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</si>
  <si>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</si>
  <si>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</si>
  <si>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</si>
  <si>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</si>
  <si>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</si>
  <si>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</si>
  <si>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</si>
  <si>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</si>
  <si>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</si>
  <si>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</si>
  <si>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</si>
  <si>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</si>
  <si>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</si>
  <si>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</si>
  <si>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</si>
  <si>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</si>
  <si>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</si>
  <si>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</si>
  <si>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</si>
  <si>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</si>
  <si>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</si>
  <si>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</si>
  <si>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</si>
  <si>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</si>
  <si>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</si>
  <si>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</si>
  <si>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</si>
  <si>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</si>
  <si>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</si>
  <si>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</si>
  <si>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</si>
  <si>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</si>
  <si>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</si>
  <si>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</si>
  <si>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</si>
  <si>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</si>
  <si>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</si>
  <si>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</si>
  <si>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</si>
  <si>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</si>
  <si>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</si>
  <si>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</si>
  <si>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</si>
  <si>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</si>
  <si>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</si>
  <si>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</si>
  <si>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</si>
  <si>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</si>
  <si>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</si>
  <si>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</si>
  <si>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</si>
  <si>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</si>
  <si>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</si>
  <si>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</si>
  <si>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</si>
  <si>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</si>
  <si>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</si>
  <si>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</si>
  <si>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</si>
  <si>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</si>
  <si>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</si>
  <si>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</si>
  <si>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</si>
  <si>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</si>
  <si>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</si>
  <si>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</si>
  <si>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</si>
  <si>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</si>
  <si>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</si>
  <si>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</si>
  <si>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</si>
  <si>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</si>
  <si>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</si>
  <si>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</si>
  <si>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</si>
  <si>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</si>
  <si>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</si>
  <si>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</si>
  <si>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</si>
  <si>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</si>
  <si>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</si>
  <si>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</si>
  <si>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</si>
  <si>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</si>
  <si>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</si>
  <si>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</si>
  <si>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</si>
  <si>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</si>
  <si>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</si>
  <si>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</si>
  <si>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</si>
  <si>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</si>
  <si>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</si>
  <si>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</si>
  <si>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</si>
  <si>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</si>
  <si>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</si>
  <si>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</si>
  <si>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</si>
  <si>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</si>
  <si>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</si>
  <si>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</si>
  <si>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</si>
  <si>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</si>
  <si>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</si>
  <si>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</si>
  <si>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</si>
  <si>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</si>
  <si>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</si>
  <si>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</si>
  <si>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</si>
  <si>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</si>
  <si>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</si>
  <si>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</si>
  <si>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</si>
  <si>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</si>
  <si>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</si>
  <si>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</si>
  <si>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</si>
  <si>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</si>
  <si>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</si>
  <si>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</si>
  <si>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</si>
  <si>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</si>
  <si>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</si>
  <si>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</si>
  <si>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</si>
  <si>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</si>
  <si>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</si>
  <si>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</si>
  <si>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</si>
  <si>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</si>
  <si>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</si>
  <si>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</si>
  <si>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</si>
  <si>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</si>
  <si>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</si>
  <si>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</si>
  <si>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</si>
  <si>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</si>
  <si>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</si>
  <si>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</si>
  <si>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</si>
  <si>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</si>
  <si>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</si>
  <si>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</si>
  <si>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</si>
  <si>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</si>
  <si>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</si>
  <si>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</si>
  <si>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</si>
  <si>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</si>
  <si>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</si>
  <si>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</si>
  <si>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</si>
  <si>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</si>
  <si>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</si>
  <si>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</si>
  <si>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</si>
  <si>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</si>
  <si>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</si>
  <si>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</si>
  <si>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</si>
  <si>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</si>
  <si>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</si>
  <si>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</si>
  <si>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</si>
  <si>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</si>
  <si>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</si>
  <si>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</si>
  <si>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</si>
  <si>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</si>
  <si>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</si>
  <si>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</si>
  <si>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</si>
  <si>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</si>
  <si>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</si>
  <si>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</si>
  <si>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</si>
  <si>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</si>
  <si>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</si>
  <si>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</si>
  <si>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</si>
  <si>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</si>
  <si>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</si>
  <si>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</si>
  <si>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</si>
  <si>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</si>
  <si>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</si>
  <si>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</si>
  <si>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</si>
  <si>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</si>
  <si>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</si>
  <si>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</si>
  <si>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</si>
  <si>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</si>
  <si>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</si>
  <si>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</si>
  <si>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</si>
  <si>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</si>
  <si>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</si>
  <si>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</si>
  <si>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</si>
  <si>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</si>
  <si>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</si>
  <si>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</si>
  <si>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</si>
  <si>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</si>
  <si>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</si>
  <si>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</si>
  <si>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</si>
  <si>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</si>
  <si>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</si>
  <si>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</si>
  <si>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</si>
  <si>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</si>
  <si>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</si>
  <si>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</si>
  <si>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</si>
  <si>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</si>
  <si>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</si>
  <si>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</si>
  <si>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</si>
  <si>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</si>
  <si>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</si>
  <si>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</si>
  <si>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</si>
  <si>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</si>
  <si>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</si>
  <si>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</si>
  <si>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</si>
  <si>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</si>
  <si>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</si>
  <si>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</si>
  <si>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</si>
  <si>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</si>
  <si>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</si>
  <si>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</si>
  <si>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</si>
  <si>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</si>
  <si>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</si>
  <si>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</si>
  <si>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</si>
  <si>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</si>
  <si>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</si>
  <si>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</si>
  <si>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</si>
  <si>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</si>
  <si>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</si>
  <si>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</si>
  <si>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</si>
  <si>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</si>
  <si>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</si>
  <si>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</si>
  <si>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</si>
  <si>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</si>
  <si>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</si>
  <si>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</si>
  <si>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</si>
  <si>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</si>
  <si>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</si>
  <si>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</si>
  <si>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</si>
  <si>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</si>
  <si>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</si>
  <si>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</si>
  <si>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</si>
  <si>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</si>
  <si>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</si>
  <si>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</si>
  <si>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</si>
  <si>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</si>
  <si>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</si>
  <si>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</si>
  <si>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</si>
  <si>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</si>
  <si>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</si>
  <si>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</si>
  <si>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</si>
  <si>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</si>
  <si>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</si>
  <si>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</si>
  <si>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</si>
  <si>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</si>
  <si>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</si>
  <si>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</si>
  <si>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</si>
  <si>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</si>
  <si>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</si>
  <si>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</si>
  <si>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</si>
  <si>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</si>
  <si>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</si>
  <si>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</si>
  <si>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</si>
  <si>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</si>
  <si>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</si>
  <si>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</si>
  <si>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</si>
  <si>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</si>
  <si>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</si>
  <si>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</si>
  <si>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</si>
  <si>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</si>
  <si>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</si>
  <si>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</si>
  <si>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</si>
  <si>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</si>
  <si>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</si>
  <si>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</si>
  <si>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</si>
  <si>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</si>
  <si>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</si>
  <si>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</si>
  <si>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</si>
  <si>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</si>
  <si>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</si>
  <si>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</si>
  <si>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</si>
  <si>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</si>
  <si>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</si>
  <si>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</si>
  <si>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</si>
  <si>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</si>
  <si>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</si>
  <si>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</si>
  <si>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</si>
  <si>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</si>
  <si>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</si>
  <si>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</si>
  <si>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</si>
  <si>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</si>
  <si>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</si>
  <si>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</si>
  <si>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</si>
  <si>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</si>
  <si>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</si>
  <si>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</si>
  <si>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</si>
  <si>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</si>
  <si>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</si>
  <si>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</si>
  <si>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</si>
  <si>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</si>
  <si>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</si>
  <si>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</si>
  <si>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</si>
  <si>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</si>
  <si>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</si>
  <si>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</si>
  <si>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</si>
  <si>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</si>
  <si>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</si>
  <si>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</si>
  <si>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</si>
  <si>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</si>
  <si>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</si>
  <si>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</si>
  <si>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</si>
  <si>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</si>
  <si>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</si>
  <si>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</si>
  <si>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</si>
  <si>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</si>
  <si>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</si>
  <si>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</si>
  <si>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</si>
  <si>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</si>
  <si>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</si>
  <si>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</si>
  <si>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</si>
  <si>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</si>
  <si>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</si>
  <si>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</si>
  <si>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</si>
  <si>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</si>
  <si>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</si>
  <si>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</si>
  <si>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</si>
  <si>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</si>
  <si>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</si>
  <si>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</si>
  <si>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</si>
  <si>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</si>
  <si>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</si>
  <si>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</si>
  <si>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</si>
  <si>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</si>
  <si>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</si>
  <si>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</si>
  <si>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</si>
  <si>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</si>
  <si>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</si>
  <si>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</si>
  <si>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</si>
  <si>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</si>
  <si>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</si>
  <si>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</si>
  <si>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</si>
  <si>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</si>
  <si>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</si>
  <si>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</si>
  <si>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</si>
  <si>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</si>
  <si>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</si>
  <si>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</si>
  <si>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</si>
  <si>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</si>
  <si>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</si>
  <si>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</si>
  <si>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</si>
  <si>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</si>
  <si>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</si>
  <si>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</si>
  <si>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</si>
  <si>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</si>
  <si>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</si>
  <si>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</si>
  <si>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</si>
  <si>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</si>
  <si>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</si>
  <si>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</si>
  <si>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</si>
  <si>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</si>
  <si>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</si>
  <si>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</si>
  <si>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</si>
  <si>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</si>
  <si>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</si>
  <si>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</si>
  <si>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</si>
  <si>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</si>
  <si>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</si>
  <si>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</si>
  <si>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</si>
  <si>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</si>
  <si>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</si>
  <si>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</si>
  <si>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</si>
  <si>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</si>
  <si>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</si>
  <si>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</si>
  <si>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</si>
  <si>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</si>
  <si>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</si>
  <si>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</si>
  <si>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</si>
  <si>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</si>
  <si>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</si>
  <si>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</si>
  <si>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</si>
  <si>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</si>
  <si>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</si>
  <si>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</si>
  <si>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</si>
  <si>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</si>
  <si>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</si>
  <si>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</si>
  <si>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</si>
  <si>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</si>
  <si>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</si>
  <si>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</si>
  <si>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</si>
  <si>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</si>
  <si>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</si>
  <si>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</si>
  <si>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</si>
  <si>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</si>
  <si>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</si>
  <si>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</si>
  <si>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</si>
  <si>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</si>
  <si>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</si>
  <si>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</si>
  <si>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</si>
  <si>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</si>
  <si>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</si>
  <si>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</si>
  <si>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</si>
  <si>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</si>
  <si>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</si>
  <si>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</si>
  <si>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</si>
  <si>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</si>
  <si>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</si>
  <si>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</si>
  <si>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</si>
  <si>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</si>
  <si>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</si>
  <si>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</si>
  <si>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</si>
  <si>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</si>
  <si>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</si>
  <si>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</si>
  <si>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</si>
  <si>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</si>
  <si>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</si>
  <si>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</si>
  <si>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</si>
  <si>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</si>
  <si>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</si>
  <si>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</si>
  <si>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</si>
  <si>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</si>
  <si>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</si>
  <si>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</si>
  <si>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</si>
  <si>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</si>
  <si>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</si>
  <si>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</si>
  <si>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</si>
  <si>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</si>
  <si>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</si>
  <si>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</si>
  <si>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</si>
  <si>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</si>
  <si>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</si>
  <si>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</si>
  <si>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</si>
  <si>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</si>
  <si>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</si>
  <si>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</si>
  <si>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</si>
  <si>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</si>
  <si>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</si>
  <si>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</si>
  <si>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</si>
  <si>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</si>
  <si>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</si>
  <si>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</si>
  <si>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</si>
  <si>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</si>
  <si>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</si>
  <si>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</si>
  <si>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</si>
  <si>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</si>
  <si>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</si>
  <si>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</si>
  <si>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</si>
  <si>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</si>
  <si>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</si>
  <si>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</si>
  <si>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</si>
  <si>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</si>
  <si>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</si>
  <si>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</si>
  <si>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</si>
  <si>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</si>
  <si>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</si>
  <si>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</si>
  <si>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</si>
  <si>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</si>
  <si>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</si>
  <si>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</si>
  <si>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</si>
  <si>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</si>
  <si>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</si>
  <si>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</si>
  <si>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</si>
  <si>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</si>
  <si>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</si>
  <si>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</si>
  <si>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</si>
  <si>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</si>
  <si>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</si>
  <si>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</si>
  <si>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</si>
  <si>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</si>
  <si>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</si>
  <si>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</si>
  <si>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</si>
  <si>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</si>
  <si>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</si>
  <si>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</si>
  <si>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</si>
  <si>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</si>
  <si>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</si>
  <si>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</si>
  <si>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</si>
  <si>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</si>
  <si>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</si>
  <si>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</si>
  <si>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</si>
  <si>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</si>
  <si>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</si>
  <si>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</si>
  <si>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</si>
  <si>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</si>
  <si>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</si>
  <si>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</si>
  <si>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</si>
  <si>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</si>
  <si>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</si>
  <si>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</si>
  <si>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</si>
  <si>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</si>
  <si>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</si>
  <si>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</si>
  <si>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</si>
  <si>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</si>
  <si>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</si>
  <si>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</si>
  <si>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</si>
  <si>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</si>
  <si>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</si>
  <si>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</si>
  <si>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</si>
  <si>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</si>
  <si>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</si>
  <si>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</si>
  <si>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</si>
  <si>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</si>
  <si>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</si>
  <si>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</si>
  <si>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</si>
  <si>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</si>
  <si>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</si>
  <si>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</si>
  <si>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</si>
  <si>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</si>
  <si>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</si>
  <si>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</si>
  <si>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</si>
  <si>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</si>
  <si>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</si>
  <si>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</si>
  <si>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</si>
  <si>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</si>
  <si>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</si>
  <si>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</si>
  <si>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</si>
  <si>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</si>
  <si>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</si>
  <si>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</si>
  <si>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</si>
  <si>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</si>
  <si>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</si>
  <si>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</si>
  <si>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</si>
  <si>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</si>
  <si>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</si>
  <si>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</si>
  <si>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</si>
  <si>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</si>
  <si>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</si>
  <si>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</si>
  <si>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</si>
  <si>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</si>
  <si>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</si>
  <si>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</si>
  <si>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</si>
  <si>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</si>
  <si>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</si>
  <si>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</si>
  <si>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</si>
  <si>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</si>
  <si>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</si>
  <si>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</si>
  <si>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</si>
  <si>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</si>
  <si>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</si>
  <si>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</si>
  <si>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</si>
  <si>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</si>
  <si>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</si>
  <si>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</si>
  <si>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</si>
  <si>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</si>
  <si>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</si>
  <si>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</si>
  <si>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</si>
  <si>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</si>
  <si>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</si>
  <si>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</si>
  <si>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</si>
  <si>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</si>
  <si>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</si>
  <si>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</si>
  <si>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</si>
  <si>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</si>
  <si>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</si>
  <si>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</si>
  <si>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</si>
  <si>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</si>
  <si>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</si>
  <si>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</si>
  <si>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</si>
  <si>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</si>
  <si>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</si>
  <si>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</si>
  <si>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</si>
  <si>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</si>
  <si>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</si>
  <si>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</si>
  <si>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</si>
  <si>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</si>
  <si>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</si>
  <si>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</si>
  <si>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</si>
  <si>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</si>
  <si>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</si>
  <si>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</si>
  <si>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</si>
  <si>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</si>
  <si>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</si>
  <si>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</si>
  <si>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</si>
  <si>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</si>
  <si>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</si>
  <si>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</si>
  <si>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</si>
  <si>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</si>
  <si>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</si>
  <si>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</si>
  <si>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</si>
  <si>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</si>
  <si>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</si>
  <si>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</si>
  <si>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</si>
  <si>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</si>
  <si>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</si>
  <si>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</si>
  <si>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</si>
  <si>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</si>
  <si>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</si>
  <si>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</si>
  <si>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</si>
  <si>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</si>
  <si>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</si>
  <si>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</si>
  <si>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</si>
  <si>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</si>
  <si>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</si>
  <si>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</si>
  <si>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</si>
  <si>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</si>
  <si>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</si>
  <si>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</si>
  <si>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</si>
  <si>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</si>
  <si>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</si>
  <si>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</si>
  <si>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</si>
  <si>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</si>
  <si>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</si>
  <si>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</si>
  <si>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</si>
  <si>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</si>
  <si>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</si>
  <si>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</si>
  <si>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</si>
  <si>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</si>
  <si>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</si>
  <si>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</si>
  <si>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</si>
  <si>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</si>
  <si>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</si>
  <si>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</si>
  <si>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</si>
  <si>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</si>
  <si>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</si>
  <si>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</si>
  <si>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</si>
  <si>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</si>
  <si>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</si>
  <si>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</si>
  <si>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</si>
  <si>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</si>
  <si>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</si>
  <si>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</si>
  <si>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</si>
  <si>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</si>
  <si>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</si>
  <si>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</si>
  <si>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</si>
  <si>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</si>
  <si>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</si>
  <si>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</si>
  <si>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</si>
  <si>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</si>
  <si>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</si>
  <si>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</si>
  <si>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</si>
  <si>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</si>
  <si>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</si>
  <si>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</si>
  <si>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</si>
  <si>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</si>
  <si>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</si>
  <si>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</si>
  <si>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</si>
  <si>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</si>
  <si>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</si>
  <si>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</si>
  <si>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</si>
  <si>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</si>
  <si>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</si>
  <si>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</si>
  <si>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</si>
  <si>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</si>
  <si>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</si>
  <si>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</si>
  <si>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</si>
  <si>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</si>
  <si>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</si>
  <si>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</si>
  <si>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</si>
  <si>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</si>
  <si>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</si>
  <si>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</si>
  <si>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</si>
  <si>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</si>
  <si>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</si>
  <si>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</si>
  <si>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</si>
  <si>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</si>
  <si>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</si>
  <si>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</si>
  <si>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</si>
  <si>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</si>
  <si>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</si>
  <si>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</si>
  <si>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</si>
  <si>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</si>
  <si>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</si>
  <si>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</si>
  <si>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</si>
  <si>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</si>
  <si>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</si>
  <si>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</si>
  <si>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</si>
  <si>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</si>
  <si>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</si>
  <si>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</si>
  <si>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</si>
  <si>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</si>
  <si>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</si>
  <si>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</si>
  <si>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</si>
  <si>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</si>
  <si>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</si>
  <si>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</si>
  <si>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</si>
  <si>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</si>
  <si>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</si>
  <si>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</si>
  <si>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</si>
  <si>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</si>
  <si>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</si>
  <si>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</si>
  <si>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</si>
  <si>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</si>
  <si>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</si>
  <si>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</si>
  <si>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</si>
  <si>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</si>
  <si>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</si>
  <si>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</si>
  <si>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</si>
  <si>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</si>
  <si>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</si>
  <si>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</si>
  <si>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</si>
  <si>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</si>
  <si>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</si>
  <si>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</si>
  <si>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</si>
  <si>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</si>
  <si>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</si>
  <si>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</si>
  <si>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</si>
  <si>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</si>
  <si>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</si>
  <si>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</si>
  <si>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</si>
  <si>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</si>
  <si>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</si>
  <si>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</si>
  <si>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</si>
  <si>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</si>
  <si>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</si>
  <si>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</si>
  <si>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</si>
  <si>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</si>
  <si>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</si>
  <si>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</si>
  <si>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</si>
  <si>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</si>
  <si>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</si>
  <si>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</si>
  <si>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</si>
  <si>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</si>
  <si>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</si>
  <si>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</si>
  <si>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</si>
  <si>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</si>
  <si>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</si>
  <si>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</si>
  <si>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</si>
  <si>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</si>
  <si>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</si>
  <si>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</si>
  <si>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</si>
  <si>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</si>
  <si>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</si>
  <si>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</si>
  <si>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</si>
  <si>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</si>
  <si>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</si>
  <si>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</si>
  <si>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</si>
  <si>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</si>
  <si>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</si>
  <si>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</si>
  <si>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</si>
  <si>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</si>
  <si>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</si>
  <si>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</si>
  <si>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</si>
  <si>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</si>
  <si>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</si>
  <si>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</si>
  <si>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</si>
  <si>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</si>
  <si>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</si>
  <si>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</si>
  <si>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</si>
  <si>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</si>
  <si>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</si>
  <si>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</si>
  <si>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</si>
  <si>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</si>
  <si>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</si>
  <si>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</si>
  <si>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</si>
  <si>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</si>
  <si>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</si>
  <si>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</si>
  <si>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</si>
  <si>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</si>
  <si>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</si>
  <si>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</si>
  <si>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</si>
  <si>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</si>
  <si>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</si>
  <si>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</si>
  <si>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</si>
  <si>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</si>
  <si>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</si>
  <si>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</si>
  <si>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</si>
  <si>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</si>
  <si>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</si>
  <si>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</si>
  <si>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</si>
  <si>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</si>
  <si>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</si>
  <si>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</si>
  <si>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</si>
  <si>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</si>
  <si>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</si>
  <si>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</si>
  <si>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</si>
  <si>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</si>
  <si>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</si>
  <si>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</si>
  <si>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</si>
  <si>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</si>
  <si>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</si>
  <si>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</si>
  <si>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</si>
  <si>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</si>
  <si>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</si>
  <si>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</si>
  <si>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</si>
  <si>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</si>
  <si>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</si>
  <si>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</si>
  <si>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</si>
  <si>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</si>
  <si>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</si>
  <si>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</si>
  <si>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</si>
  <si>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</si>
  <si>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</si>
  <si>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</si>
  <si>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</si>
  <si>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</si>
  <si>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</si>
  <si>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</si>
  <si>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</si>
  <si>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</si>
  <si>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</si>
  <si>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</si>
  <si>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</si>
  <si>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</si>
  <si>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</si>
  <si>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</si>
  <si>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</si>
  <si>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</si>
  <si>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</si>
  <si>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</si>
  <si>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</si>
  <si>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</si>
  <si>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</si>
  <si>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</si>
  <si>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</si>
  <si>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</si>
  <si>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</si>
  <si>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</si>
  <si>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</si>
  <si>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</si>
  <si>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</si>
  <si>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</si>
  <si>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</si>
  <si>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</si>
  <si>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</si>
  <si>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</si>
  <si>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</si>
  <si>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</si>
  <si>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</si>
  <si>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</si>
  <si>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</si>
  <si>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</si>
  <si>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</si>
  <si>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</si>
  <si>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</si>
  <si>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</si>
  <si>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</si>
  <si>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</si>
  <si>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</si>
  <si>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</si>
  <si>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</si>
  <si>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</si>
  <si>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</si>
  <si>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</si>
  <si>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</si>
  <si>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</si>
  <si>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</si>
  <si>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</si>
  <si>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</si>
  <si>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</si>
  <si>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</si>
  <si>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</si>
  <si>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</si>
  <si>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</si>
  <si>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</si>
  <si>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</si>
  <si>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</si>
  <si>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</si>
  <si>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</si>
  <si>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</si>
  <si>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</si>
  <si>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</si>
  <si>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</si>
  <si>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</si>
  <si>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</si>
  <si>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</si>
  <si>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</si>
  <si>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</si>
  <si>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</si>
  <si>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</si>
  <si>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</si>
  <si>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</si>
  <si>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</si>
  <si>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</si>
  <si>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</si>
  <si>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</si>
  <si>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</si>
  <si>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</si>
  <si>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</si>
  <si>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</si>
  <si>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</si>
  <si>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</si>
  <si>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</si>
  <si>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</si>
  <si>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</si>
  <si>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</si>
  <si>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</si>
  <si>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</si>
  <si>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</si>
  <si>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</si>
  <si>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</si>
  <si>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</si>
  <si>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</si>
  <si>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</si>
  <si>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</si>
  <si>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</si>
  <si>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</si>
  <si>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</si>
  <si>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</si>
  <si>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</si>
  <si>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</si>
  <si>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</si>
  <si>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</si>
  <si>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</si>
  <si>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</si>
  <si>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</si>
  <si>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</si>
  <si>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</si>
  <si>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</si>
  <si>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</si>
  <si>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</si>
  <si>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</si>
  <si>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</si>
  <si>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</si>
  <si>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</si>
  <si>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</si>
  <si>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</si>
  <si>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</si>
  <si>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</si>
  <si>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</si>
  <si>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</si>
  <si>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</si>
  <si>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</si>
  <si>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</si>
  <si>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</si>
  <si>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</si>
  <si>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</si>
  <si>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</si>
  <si>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</si>
  <si>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</si>
  <si>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</si>
  <si>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</si>
  <si>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</si>
  <si>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</si>
  <si>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</si>
  <si>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</si>
  <si>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</si>
  <si>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</si>
  <si>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</si>
  <si>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</si>
  <si>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</si>
  <si>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</si>
  <si>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</si>
  <si>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</si>
  <si>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</si>
  <si>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</si>
  <si>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</si>
  <si>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</si>
  <si>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</si>
  <si>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</si>
  <si>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</si>
  <si>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</si>
  <si>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</si>
  <si>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</si>
  <si>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</si>
  <si>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</si>
  <si>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</si>
  <si>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</si>
  <si>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</si>
  <si>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</si>
  <si>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</si>
  <si>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</si>
  <si>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</si>
  <si>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</si>
  <si>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</si>
  <si>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</si>
  <si>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</si>
  <si>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</si>
  <si>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</si>
  <si>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</si>
  <si>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</si>
  <si>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</si>
  <si>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</si>
  <si>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</si>
  <si>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</si>
  <si>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</si>
  <si>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</si>
  <si>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</si>
  <si>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</si>
  <si>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</si>
  <si>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</si>
  <si>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</si>
  <si>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</si>
  <si>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</si>
  <si>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</si>
  <si>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</si>
  <si>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</si>
  <si>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</si>
  <si>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</si>
  <si>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</si>
  <si>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</si>
  <si>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</si>
  <si>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</si>
  <si>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</si>
  <si>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</si>
  <si>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</si>
  <si>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</si>
  <si>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</si>
  <si>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</si>
  <si>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</si>
  <si>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</si>
  <si>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</si>
  <si>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</si>
  <si>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</si>
  <si>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</si>
  <si>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</si>
  <si>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</si>
  <si>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</si>
  <si>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</si>
  <si>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</si>
  <si>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</si>
  <si>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</si>
  <si>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</si>
  <si>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</si>
  <si>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</si>
  <si>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</si>
  <si>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</si>
  <si>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</si>
  <si>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</si>
  <si>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</si>
  <si>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</si>
  <si>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</si>
  <si>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</si>
  <si>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</si>
  <si>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</si>
  <si>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</si>
  <si>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</si>
  <si>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</si>
  <si>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</si>
  <si>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</si>
  <si>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</si>
  <si>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</si>
  <si>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</si>
  <si>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</si>
  <si>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</si>
  <si>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</si>
  <si>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</si>
  <si>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</si>
  <si>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</si>
  <si>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</si>
  <si>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</si>
  <si>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</si>
  <si>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</si>
  <si>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</si>
  <si>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</si>
  <si>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</si>
  <si>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</si>
  <si>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</si>
  <si>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</si>
  <si>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</si>
  <si>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</si>
  <si>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</si>
  <si>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</si>
  <si>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</si>
  <si>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</si>
  <si>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</si>
  <si>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</si>
  <si>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</si>
  <si>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</si>
  <si>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</si>
  <si>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</si>
  <si>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</si>
  <si>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</si>
  <si>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</si>
  <si>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</si>
  <si>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</si>
  <si>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</si>
  <si>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</si>
  <si>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</si>
  <si>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</si>
  <si>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</si>
  <si>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</si>
  <si>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</si>
  <si>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</si>
  <si>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</si>
  <si>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</si>
  <si>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</si>
  <si>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</si>
  <si>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</si>
  <si>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</si>
  <si>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</si>
  <si>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</si>
  <si>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</si>
  <si>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</si>
  <si>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</si>
  <si>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</si>
  <si>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</si>
  <si>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</si>
  <si>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</si>
  <si>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</si>
  <si>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</si>
  <si>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</si>
  <si>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</si>
  <si>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</si>
  <si>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</si>
  <si>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</si>
  <si>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</si>
  <si>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</si>
  <si>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</si>
  <si>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</si>
  <si>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</si>
  <si>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</si>
  <si>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</si>
  <si>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</si>
  <si>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</si>
  <si>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</si>
  <si>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</si>
  <si>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</si>
  <si>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</si>
  <si>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</si>
  <si>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</si>
  <si>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</si>
  <si>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</si>
  <si>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</si>
  <si>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</si>
  <si>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</si>
  <si>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</si>
  <si>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</si>
  <si>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</si>
  <si>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</si>
  <si>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</si>
  <si>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</si>
  <si>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</si>
  <si>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</si>
  <si>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</si>
  <si>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</si>
  <si>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</si>
  <si>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</si>
  <si>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</si>
  <si>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</si>
  <si>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</si>
  <si>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</si>
  <si>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</si>
  <si>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</si>
  <si>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</si>
  <si>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</si>
  <si>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</si>
  <si>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</si>
  <si>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</si>
  <si>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</si>
  <si>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</si>
  <si>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</si>
  <si>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</si>
  <si>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</si>
  <si>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</si>
  <si>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</si>
  <si>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</si>
  <si>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</si>
  <si>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</si>
  <si>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</si>
  <si>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</si>
  <si>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</si>
  <si>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</si>
  <si>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</si>
  <si>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</si>
  <si>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</si>
  <si>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</si>
  <si>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</si>
  <si>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</si>
  <si>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</si>
  <si>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</si>
  <si>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</si>
  <si>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</si>
  <si>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</si>
  <si>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</si>
  <si>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</si>
  <si>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</si>
  <si>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</si>
  <si>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</si>
  <si>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</si>
  <si>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</si>
  <si>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</si>
  <si>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</si>
  <si>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</si>
  <si>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</si>
  <si>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</si>
  <si>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</si>
  <si>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</si>
  <si>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</si>
  <si>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</si>
  <si>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</si>
  <si>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</si>
  <si>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</si>
  <si>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</si>
  <si>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</si>
  <si>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</si>
  <si>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</si>
  <si>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</si>
  <si>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</si>
  <si>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</si>
  <si>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</si>
  <si>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</si>
  <si>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</si>
  <si>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</si>
  <si>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</si>
  <si>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</si>
  <si>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</si>
  <si>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</si>
  <si>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</si>
  <si>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</si>
  <si>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</si>
  <si>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</si>
  <si>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</si>
  <si>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</si>
  <si>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</si>
  <si>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</si>
  <si>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</si>
  <si>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</si>
  <si>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</si>
  <si>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</si>
  <si>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</si>
  <si>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</si>
  <si>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</si>
  <si>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</si>
  <si>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</si>
  <si>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</si>
  <si>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</si>
  <si>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</si>
  <si>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</si>
  <si>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</si>
  <si>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</si>
  <si>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</si>
  <si>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</si>
  <si>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</si>
  <si>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</si>
  <si>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</si>
  <si>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</si>
  <si>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</si>
  <si>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</si>
  <si>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</si>
  <si>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</si>
  <si>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</si>
  <si>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</si>
  <si>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</si>
  <si>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</si>
  <si>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</si>
  <si>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</si>
  <si>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</si>
  <si>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</si>
  <si>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</si>
  <si>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</si>
  <si>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</si>
  <si>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</si>
  <si>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</si>
  <si>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</si>
  <si>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</si>
  <si>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</si>
  <si>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</si>
  <si>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</si>
  <si>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</si>
  <si>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</si>
  <si>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</si>
  <si>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</si>
  <si>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</si>
  <si>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</si>
  <si>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</si>
  <si>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</si>
  <si>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</si>
  <si>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</si>
  <si>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</si>
  <si>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</si>
  <si>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</si>
  <si>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</si>
  <si>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</si>
  <si>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</si>
  <si>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</si>
  <si>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</si>
  <si>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</si>
  <si>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</si>
  <si>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</si>
  <si>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</si>
  <si>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</si>
  <si>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</si>
  <si>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</si>
  <si>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</si>
  <si>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</si>
  <si>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</si>
  <si>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</si>
  <si>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</si>
  <si>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</si>
  <si>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</si>
  <si>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</si>
  <si>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</si>
  <si>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</si>
  <si>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</si>
  <si>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</si>
  <si>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</si>
  <si>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</si>
  <si>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</si>
  <si>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</si>
  <si>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</si>
  <si>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</si>
  <si>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</si>
  <si>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</si>
  <si>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</si>
  <si>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</si>
  <si>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</si>
  <si>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</si>
  <si>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</si>
  <si>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</si>
  <si>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</si>
  <si>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</si>
  <si>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</si>
  <si>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</si>
  <si>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</si>
  <si>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</si>
  <si>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</si>
  <si>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</si>
  <si>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</si>
  <si>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</si>
  <si>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</si>
  <si>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</si>
  <si>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</si>
  <si>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</si>
  <si>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</si>
  <si>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</si>
  <si>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</si>
  <si>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</si>
  <si>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</si>
  <si>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</si>
  <si>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</si>
  <si>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</si>
  <si>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</si>
  <si>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</si>
  <si>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</si>
  <si>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</si>
  <si>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</si>
  <si>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</si>
  <si>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</si>
  <si>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</si>
  <si>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</si>
  <si>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</si>
  <si>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</si>
  <si>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</si>
  <si>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</si>
  <si>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</si>
  <si>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</si>
  <si>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</si>
  <si>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</si>
  <si>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</si>
  <si>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</si>
  <si>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</si>
  <si>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</si>
  <si>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</si>
  <si>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</si>
  <si>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</si>
  <si>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</si>
  <si>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</si>
  <si>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</si>
  <si>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</si>
  <si>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</si>
  <si>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</si>
  <si>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</si>
  <si>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</si>
  <si>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</si>
  <si>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</si>
  <si>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</si>
  <si>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</si>
  <si>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</si>
  <si>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</si>
  <si>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</si>
  <si>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</si>
  <si>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</si>
  <si>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</si>
  <si>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</si>
  <si>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</si>
  <si>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</si>
  <si>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</si>
  <si>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</si>
  <si>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</si>
  <si>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</si>
  <si>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</si>
  <si>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</si>
  <si>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</si>
  <si>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</si>
  <si>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</si>
  <si>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</si>
  <si>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</si>
  <si>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</si>
  <si>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</si>
  <si>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</si>
  <si>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</si>
  <si>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</si>
  <si>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</si>
  <si>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</si>
  <si>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</si>
  <si>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</si>
  <si>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</si>
  <si>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</si>
  <si>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</si>
  <si>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</si>
  <si>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</si>
  <si>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</si>
  <si>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</si>
  <si>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</si>
  <si>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</si>
  <si>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</si>
  <si>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</si>
  <si>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</si>
  <si>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</si>
  <si>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</si>
  <si>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</si>
  <si>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</si>
  <si>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</si>
  <si>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</si>
  <si>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</si>
  <si>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</si>
  <si>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</si>
  <si>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</si>
  <si>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</si>
  <si>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</si>
  <si>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</si>
  <si>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</si>
  <si>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</si>
  <si>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</si>
  <si>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</si>
  <si>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</si>
  <si>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</si>
  <si>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</si>
  <si>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</si>
  <si>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</si>
  <si>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</si>
  <si>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</si>
  <si>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</si>
  <si>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</si>
  <si>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</si>
  <si>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</si>
  <si>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</si>
  <si>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</si>
  <si>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</si>
  <si>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</si>
  <si>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</si>
  <si>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</si>
  <si>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</si>
  <si>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</si>
  <si>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</si>
  <si>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</si>
  <si>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</si>
  <si>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</si>
  <si>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</si>
  <si>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</si>
  <si>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</si>
  <si>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</si>
  <si>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</si>
  <si>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</si>
  <si>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</si>
  <si>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</si>
  <si>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</si>
  <si>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</si>
  <si>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</si>
  <si>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</si>
  <si>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</si>
  <si>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</si>
  <si>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</si>
  <si>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</si>
  <si>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</si>
  <si>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</si>
  <si>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</si>
  <si>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</si>
  <si>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</si>
  <si>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</si>
  <si>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</si>
  <si>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</si>
  <si>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</si>
  <si>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</si>
  <si>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</si>
  <si>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</si>
  <si>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</si>
  <si>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</si>
  <si>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</si>
  <si>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</si>
  <si>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</si>
  <si>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</si>
  <si>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</si>
  <si>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</si>
  <si>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</si>
  <si>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</si>
  <si>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</si>
  <si>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</si>
  <si>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</si>
  <si>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</si>
  <si>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</si>
  <si>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</si>
  <si>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</si>
  <si>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</si>
  <si>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</si>
  <si>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</si>
  <si>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</si>
  <si>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</si>
  <si>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</si>
  <si>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</si>
  <si>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</si>
  <si>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</si>
  <si>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</si>
  <si>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</si>
  <si>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</si>
  <si>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</si>
  <si>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</si>
  <si>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</si>
  <si>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</si>
  <si>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</si>
  <si>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</si>
  <si>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</si>
  <si>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</si>
  <si>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</si>
  <si>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</si>
  <si>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</si>
  <si>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</si>
  <si>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</si>
  <si>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</si>
  <si>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</si>
  <si>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</si>
  <si>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</si>
  <si>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</si>
  <si>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</si>
  <si>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</si>
  <si>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</si>
  <si>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</si>
  <si>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</si>
  <si>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</si>
  <si>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</si>
  <si>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</si>
  <si>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</si>
  <si>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</si>
  <si>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</si>
  <si>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</si>
  <si>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</si>
  <si>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</si>
  <si>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</si>
  <si>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</si>
  <si>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</si>
  <si>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</si>
  <si>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</si>
  <si>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</si>
  <si>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</si>
  <si>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</si>
  <si>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</si>
  <si>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</si>
  <si>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</si>
  <si>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</si>
  <si>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</si>
  <si>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</si>
  <si>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</si>
  <si>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</si>
  <si>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</si>
  <si>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</si>
  <si>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</si>
  <si>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</si>
  <si>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</si>
  <si>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</si>
  <si>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</si>
  <si>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</si>
  <si>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</si>
  <si>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</si>
  <si>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</si>
  <si>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</si>
  <si>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</si>
  <si>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</si>
  <si>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</si>
  <si>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</si>
  <si>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</si>
  <si>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</si>
  <si>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</si>
  <si>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</si>
  <si>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</si>
  <si>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</si>
  <si>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</si>
  <si>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</si>
  <si>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</si>
  <si>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</si>
  <si>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</si>
  <si>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</si>
  <si>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</si>
  <si>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</si>
  <si>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</si>
  <si>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</si>
  <si>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</si>
  <si>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</si>
  <si>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</si>
  <si>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</si>
  <si>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</si>
  <si>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</si>
  <si>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</si>
  <si>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</si>
  <si>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</si>
  <si>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</si>
  <si>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</si>
  <si>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</si>
  <si>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</si>
  <si>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</si>
  <si>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</si>
  <si>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</si>
  <si>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</si>
  <si>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</si>
  <si>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</si>
  <si>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</si>
  <si>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</si>
  <si>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</si>
  <si>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</si>
  <si>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</si>
  <si>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</si>
  <si>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</si>
  <si>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</si>
  <si>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</si>
  <si>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</si>
  <si>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</si>
  <si>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</si>
  <si>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</si>
  <si>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</si>
  <si>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</si>
  <si>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</si>
  <si>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</si>
  <si>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</si>
  <si>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</si>
  <si>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</si>
  <si>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</si>
  <si>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</si>
  <si>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</si>
  <si>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</si>
  <si>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</si>
  <si>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</si>
  <si>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</si>
  <si>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</si>
  <si>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</si>
  <si>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</si>
  <si>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</si>
  <si>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</si>
  <si>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</si>
  <si>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</si>
  <si>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</si>
  <si>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</si>
  <si>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</si>
  <si>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</si>
  <si>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</si>
  <si>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</si>
  <si>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</si>
  <si>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</si>
  <si>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</si>
  <si>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</si>
  <si>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</si>
  <si>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</si>
  <si>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</si>
  <si>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</si>
  <si>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</si>
  <si>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</si>
  <si>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</si>
  <si>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</si>
  <si>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</si>
  <si>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</si>
  <si>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</si>
  <si>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</si>
  <si>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</si>
  <si>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</si>
  <si>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</si>
  <si>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</si>
  <si>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</si>
  <si>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</si>
  <si>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</si>
  <si>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</si>
  <si>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</si>
  <si>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</si>
  <si>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</si>
  <si>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</si>
  <si>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</si>
  <si>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</si>
  <si>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</si>
  <si>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</si>
  <si>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</si>
  <si>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</si>
  <si>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</si>
  <si>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</si>
  <si>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</si>
  <si>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</si>
  <si>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</si>
  <si>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</si>
  <si>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</si>
  <si>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</si>
  <si>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</si>
  <si>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</si>
  <si>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</si>
  <si>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</si>
  <si>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</si>
  <si>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</si>
  <si>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</si>
  <si>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</si>
  <si>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</si>
  <si>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</si>
  <si>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</si>
  <si>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</si>
  <si>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</si>
  <si>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</si>
  <si>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</si>
  <si>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</si>
  <si>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</si>
  <si>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</si>
  <si>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</si>
  <si>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</si>
  <si>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</si>
  <si>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</si>
  <si>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</si>
  <si>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</si>
  <si>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</si>
  <si>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</si>
  <si>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</si>
  <si>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</si>
  <si>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</si>
  <si>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</si>
  <si>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</si>
  <si>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</si>
  <si>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</si>
  <si>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</si>
  <si>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</si>
  <si>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</si>
  <si>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</si>
  <si>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</si>
  <si>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</si>
  <si>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</si>
  <si>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</si>
  <si>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</si>
  <si>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</si>
  <si>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</si>
  <si>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</si>
  <si>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</si>
  <si>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</si>
  <si>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</si>
  <si>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</si>
  <si>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</si>
  <si>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</si>
  <si>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</si>
  <si>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</si>
  <si>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</si>
  <si>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</si>
  <si>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</si>
  <si>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</si>
  <si>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</si>
  <si>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</si>
  <si>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</si>
  <si>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</si>
  <si>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</si>
  <si>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</si>
  <si>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</si>
  <si>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</si>
  <si>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</si>
  <si>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</si>
  <si>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</si>
  <si>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</si>
  <si>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</si>
  <si>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</si>
  <si>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</si>
  <si>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</si>
  <si>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</si>
  <si>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</si>
  <si>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</si>
  <si>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</si>
  <si>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</si>
  <si>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</si>
  <si>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</si>
  <si>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</si>
  <si>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</si>
  <si>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</si>
  <si>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</si>
  <si>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</si>
  <si>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</si>
  <si>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</si>
  <si>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</si>
  <si>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</si>
  <si>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</si>
  <si>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</si>
  <si>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</si>
  <si>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</si>
  <si>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</si>
  <si>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</si>
  <si>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</si>
  <si>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</si>
  <si>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</si>
  <si>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</si>
  <si>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</si>
  <si>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</si>
  <si>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</si>
  <si>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</si>
  <si>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</si>
  <si>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</si>
  <si>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</si>
  <si>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</si>
  <si>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</si>
  <si>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</si>
  <si>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</si>
  <si>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</si>
  <si>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</si>
  <si>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</si>
  <si>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</si>
  <si>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</si>
  <si>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</si>
  <si>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</si>
  <si>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</si>
  <si>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</si>
  <si>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</si>
  <si>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</si>
  <si>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</si>
  <si>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</si>
  <si>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</si>
  <si>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</si>
  <si>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</si>
  <si>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</si>
  <si>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</si>
  <si>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</si>
  <si>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</si>
  <si>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</si>
  <si>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</si>
  <si>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</si>
  <si>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</si>
  <si>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</si>
  <si>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</si>
  <si>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</si>
  <si>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</si>
  <si>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</si>
  <si>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</si>
  <si>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</si>
  <si>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</si>
  <si>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</si>
  <si>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</si>
  <si>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</si>
  <si>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</si>
  <si>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</si>
  <si>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</si>
  <si>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</si>
  <si>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</si>
  <si>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</si>
  <si>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</si>
  <si>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</si>
  <si>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</si>
  <si>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</si>
  <si>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</si>
  <si>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</si>
  <si>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</si>
  <si>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</si>
  <si>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</si>
  <si>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</si>
  <si>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</si>
  <si>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</si>
  <si>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</si>
  <si>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</si>
  <si>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</si>
  <si>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</si>
  <si>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</si>
  <si>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</si>
  <si>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</si>
  <si>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</si>
  <si>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</si>
  <si>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</si>
  <si>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</si>
  <si>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</si>
  <si>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</si>
  <si>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</si>
  <si>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</si>
  <si>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</si>
  <si>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</si>
  <si>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</si>
  <si>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</si>
  <si>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</si>
  <si>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</si>
  <si>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</si>
  <si>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</si>
  <si>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</si>
  <si>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</si>
  <si>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</si>
  <si>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</si>
  <si>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</si>
  <si>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</si>
  <si>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</si>
  <si>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</si>
  <si>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</si>
  <si>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</si>
  <si>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</si>
  <si>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</si>
  <si>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</si>
  <si>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</si>
  <si>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</si>
  <si>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</si>
  <si>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</si>
  <si>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</si>
  <si>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</si>
  <si>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</si>
  <si>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</si>
  <si>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</si>
  <si>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</si>
  <si>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</si>
  <si>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</si>
  <si>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</si>
  <si>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</si>
  <si>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</si>
  <si>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</si>
  <si>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</si>
  <si>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</si>
  <si>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</si>
  <si>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</si>
  <si>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</si>
  <si>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</si>
  <si>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</si>
  <si>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</si>
  <si>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</si>
  <si>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</si>
  <si>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</si>
  <si>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</si>
  <si>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</si>
  <si>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</si>
  <si>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</si>
  <si>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</si>
  <si>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</si>
  <si>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</si>
  <si>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</si>
  <si>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</si>
  <si>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</si>
  <si>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</si>
  <si>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</si>
  <si>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</si>
  <si>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</si>
  <si>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</si>
  <si>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</si>
  <si>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</si>
  <si>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</si>
  <si>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</si>
  <si>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</si>
  <si>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</si>
  <si>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</si>
  <si>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</si>
  <si>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</si>
  <si>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</si>
  <si>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</si>
  <si>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</si>
  <si>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</si>
  <si>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</si>
  <si>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</si>
  <si>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</si>
  <si>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</si>
  <si>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</si>
  <si>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</si>
  <si>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</si>
  <si>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</si>
  <si>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</si>
  <si>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</si>
  <si>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</si>
  <si>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</si>
  <si>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</si>
  <si>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</si>
  <si>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</si>
  <si>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</si>
  <si>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</si>
  <si>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</si>
  <si>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</si>
  <si>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</si>
  <si>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</si>
  <si>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</si>
  <si>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</si>
  <si>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</si>
  <si>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</si>
  <si>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</si>
  <si>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</si>
  <si>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</si>
  <si>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</si>
  <si>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</si>
  <si>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</si>
  <si>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</si>
  <si>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</si>
  <si>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</si>
  <si>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</si>
  <si>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</si>
  <si>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</si>
  <si>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</si>
  <si>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</si>
  <si>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</si>
  <si>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</si>
  <si>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</si>
  <si>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</si>
  <si>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</si>
  <si>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</si>
  <si>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</si>
  <si>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</si>
  <si>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</si>
  <si>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</si>
  <si>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</si>
  <si>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</si>
  <si>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</si>
  <si>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</si>
  <si>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</si>
  <si>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</si>
  <si>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</si>
  <si>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</si>
  <si>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</si>
  <si>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</si>
  <si>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</si>
  <si>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</si>
  <si>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</si>
  <si>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</si>
  <si>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</si>
  <si>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</si>
  <si>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</si>
  <si>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</si>
  <si>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</si>
  <si>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</si>
  <si>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</si>
  <si>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</si>
  <si>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</si>
  <si>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</si>
  <si>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</si>
  <si>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</si>
  <si>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</si>
  <si>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</si>
  <si>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</si>
  <si>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</si>
  <si>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</si>
  <si>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</si>
  <si>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</si>
  <si>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</si>
  <si>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</si>
  <si>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</si>
  <si>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</si>
  <si>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</si>
  <si>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</si>
  <si>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</si>
  <si>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</si>
  <si>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</si>
  <si>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</si>
  <si>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</si>
  <si>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</si>
  <si>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</si>
  <si>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</si>
  <si>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</si>
  <si>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</si>
  <si>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</si>
  <si>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</si>
  <si>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</si>
  <si>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</si>
  <si>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</si>
  <si>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</si>
  <si>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</si>
  <si>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</si>
  <si>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</si>
  <si>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</si>
  <si>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</si>
  <si>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</si>
  <si>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</si>
  <si>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</si>
  <si>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</si>
  <si>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</si>
  <si>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</si>
  <si>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</si>
  <si>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</si>
  <si>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</si>
  <si>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</si>
  <si>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</si>
  <si>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</si>
  <si>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</si>
  <si>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</si>
  <si>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</si>
  <si>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</si>
  <si>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</si>
  <si>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</si>
  <si>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</si>
  <si>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</si>
  <si>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</si>
  <si>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</si>
  <si>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</si>
  <si>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</si>
  <si>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</si>
  <si>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</si>
  <si>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</si>
  <si>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</si>
  <si>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</si>
  <si>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</si>
  <si>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</si>
  <si>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</si>
  <si>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</si>
  <si>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</si>
  <si>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</si>
  <si>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</si>
  <si>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</si>
  <si>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</si>
  <si>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</si>
  <si>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</si>
  <si>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</si>
  <si>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</si>
  <si>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</si>
  <si>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</si>
  <si>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</si>
  <si>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</si>
  <si>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</si>
  <si>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</si>
  <si>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</si>
  <si>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</si>
  <si>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</si>
  <si>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</si>
  <si>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</si>
  <si>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</si>
  <si>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</si>
  <si>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</si>
  <si>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</si>
  <si>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</si>
  <si>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</si>
  <si>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</si>
  <si>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</si>
  <si>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</si>
  <si>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</si>
  <si>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</si>
  <si>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</si>
  <si>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</si>
  <si>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</si>
  <si>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</si>
  <si>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</si>
  <si>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</si>
  <si>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</si>
  <si>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</si>
  <si>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</si>
  <si>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</si>
  <si>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</si>
  <si>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</si>
  <si>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</si>
  <si>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</si>
  <si>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</si>
  <si>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</si>
  <si>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</si>
  <si>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</si>
  <si>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</si>
  <si>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</si>
  <si>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</si>
  <si>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</si>
  <si>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</si>
  <si>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</si>
  <si>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</si>
  <si>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</si>
  <si>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</si>
  <si>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</si>
  <si>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</si>
  <si>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</si>
  <si>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</si>
  <si>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</si>
  <si>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</si>
  <si>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</si>
  <si>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</si>
  <si>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</si>
  <si>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</si>
  <si>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</si>
  <si>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</si>
  <si>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</si>
  <si>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</si>
  <si>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</si>
  <si>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</si>
  <si>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</si>
  <si>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</si>
  <si>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</si>
  <si>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</si>
  <si>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</si>
  <si>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</si>
  <si>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</si>
  <si>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</si>
  <si>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</si>
  <si>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</si>
  <si>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</si>
  <si>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</si>
  <si>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</si>
  <si>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</si>
  <si>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</si>
  <si>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</si>
  <si>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</si>
  <si>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</si>
  <si>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</si>
  <si>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</si>
  <si>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</si>
  <si>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</si>
  <si>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</si>
  <si>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</si>
  <si>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</si>
  <si>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</si>
  <si>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</si>
  <si>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</si>
  <si>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</si>
  <si>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</si>
  <si>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</si>
  <si>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</si>
  <si>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</si>
  <si>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</si>
  <si>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</si>
  <si>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</si>
  <si>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</si>
  <si>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</si>
  <si>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</si>
  <si>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</si>
  <si>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</si>
  <si>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</si>
  <si>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</si>
  <si>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</si>
  <si>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</si>
  <si>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</si>
  <si>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</si>
  <si>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</si>
  <si>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</si>
  <si>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</si>
  <si>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</si>
  <si>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</si>
  <si>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</si>
  <si>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</si>
  <si>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</si>
  <si>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</si>
  <si>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</si>
  <si>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</si>
  <si>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</si>
  <si>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</si>
  <si>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</si>
  <si>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</si>
  <si>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</si>
  <si>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</si>
  <si>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</si>
  <si>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</si>
  <si>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</si>
  <si>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</si>
  <si>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</si>
  <si>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</si>
  <si>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</si>
  <si>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</si>
  <si>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</si>
  <si>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</si>
  <si>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</si>
  <si>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</si>
  <si>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</si>
  <si>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</si>
  <si>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</si>
  <si>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</si>
  <si>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</si>
  <si>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</si>
  <si>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</si>
  <si>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</si>
  <si>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</si>
  <si>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</si>
  <si>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</si>
  <si>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</si>
  <si>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</si>
  <si>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</si>
  <si>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</si>
  <si>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</si>
  <si>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</si>
  <si>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</si>
  <si>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</si>
  <si>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</si>
  <si>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</si>
  <si>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</si>
  <si>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</si>
  <si>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</si>
  <si>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</si>
  <si>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</si>
  <si>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</si>
  <si>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</si>
  <si>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</si>
  <si>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</si>
  <si>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</si>
  <si>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</si>
  <si>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</si>
  <si>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</si>
  <si>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</si>
  <si>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</si>
  <si>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</si>
  <si>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</si>
  <si>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</si>
  <si>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</si>
  <si>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</si>
  <si>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</si>
  <si>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</si>
  <si>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</si>
  <si>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</si>
  <si>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</si>
  <si>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</si>
  <si>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</si>
  <si>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</si>
  <si>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</si>
  <si>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</si>
  <si>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</si>
  <si>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</si>
  <si>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</si>
  <si>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</si>
  <si>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</si>
  <si>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</si>
  <si>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</si>
  <si>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</si>
  <si>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</si>
  <si>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</si>
  <si>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</si>
  <si>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</si>
  <si>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</si>
  <si>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</si>
  <si>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</si>
  <si>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</si>
  <si>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</si>
  <si>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</si>
  <si>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</si>
  <si>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</si>
  <si>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</si>
  <si>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</si>
  <si>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</si>
  <si>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</si>
  <si>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</si>
  <si>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</si>
  <si>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</si>
  <si>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</si>
  <si>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</si>
  <si>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</si>
  <si>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</si>
  <si>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</si>
  <si>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</si>
  <si>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</si>
  <si>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</si>
  <si>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</si>
  <si>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</si>
  <si>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</si>
  <si>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</si>
  <si>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</si>
  <si>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</si>
  <si>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</si>
  <si>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</si>
  <si>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</si>
  <si>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</si>
  <si>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</si>
  <si>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</si>
  <si>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</si>
  <si>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</si>
  <si>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</si>
  <si>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</si>
  <si>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</si>
  <si>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</si>
  <si>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</si>
  <si>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</si>
  <si>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</si>
  <si>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</si>
  <si>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</si>
  <si>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</si>
  <si>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</si>
  <si>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</si>
  <si>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</si>
  <si>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</si>
  <si>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</si>
  <si>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</si>
  <si>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</si>
  <si>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</si>
  <si>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</si>
  <si>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</si>
  <si>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</si>
  <si>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</si>
  <si>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</si>
  <si>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</si>
  <si>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</si>
  <si>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</si>
  <si>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</si>
  <si>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</si>
  <si>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</si>
  <si>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</si>
  <si>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</si>
  <si>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</si>
  <si>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</si>
  <si>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</si>
  <si>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</si>
  <si>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</si>
  <si>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</si>
  <si>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</si>
  <si>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</si>
  <si>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</si>
  <si>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</si>
  <si>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</si>
  <si>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</si>
  <si>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</si>
  <si>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</si>
  <si>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</si>
  <si>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</si>
  <si>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</si>
  <si>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</si>
  <si>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</si>
  <si>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</si>
  <si>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</si>
  <si>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</si>
  <si>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</si>
  <si>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</si>
  <si>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</si>
  <si>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</si>
  <si>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</si>
  <si>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</si>
  <si>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</si>
  <si>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</si>
  <si>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</si>
  <si>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</si>
  <si>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</si>
  <si>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</si>
  <si>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</si>
  <si>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</si>
  <si>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</si>
  <si>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</si>
  <si>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</si>
  <si>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</si>
  <si>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</si>
  <si>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</si>
  <si>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</si>
  <si>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</si>
  <si>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</si>
  <si>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</si>
  <si>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</si>
  <si>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</si>
  <si>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</si>
  <si>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</si>
  <si>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</si>
  <si>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</si>
  <si>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</si>
  <si>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</si>
  <si>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</si>
  <si>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</si>
  <si>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</si>
  <si>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</si>
  <si>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</si>
  <si>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</si>
  <si>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</si>
  <si>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</si>
  <si>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</si>
  <si>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</si>
  <si>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</si>
  <si>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</si>
  <si>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</si>
  <si>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</si>
  <si>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</si>
  <si>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</si>
  <si>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</si>
  <si>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</si>
  <si>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</si>
  <si>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</si>
  <si>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</si>
  <si>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</si>
  <si>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</si>
  <si>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</si>
  <si>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</si>
  <si>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</si>
  <si>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</si>
  <si>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</si>
  <si>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</si>
  <si>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</si>
  <si>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</si>
  <si>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</si>
  <si>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</si>
  <si>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</si>
  <si>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</si>
  <si>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</si>
  <si>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</si>
  <si>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</si>
  <si>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</si>
  <si>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</si>
  <si>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</si>
  <si>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</si>
  <si>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</si>
  <si>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</si>
  <si>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</si>
  <si>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</si>
  <si>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</si>
  <si>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</si>
  <si>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</si>
  <si>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</si>
  <si>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</si>
  <si>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</si>
  <si>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</si>
  <si>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</si>
  <si>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</si>
  <si>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</si>
  <si>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</si>
  <si>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</si>
  <si>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</si>
  <si>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</si>
  <si>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</si>
  <si>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</si>
  <si>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</si>
  <si>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</si>
  <si>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</si>
  <si>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</si>
  <si>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</si>
  <si>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</si>
  <si>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</si>
  <si>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</si>
  <si>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</si>
  <si>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</si>
  <si>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</si>
  <si>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</si>
  <si>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</si>
  <si>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</si>
  <si>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</si>
  <si>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</si>
  <si>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</si>
  <si>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</si>
  <si>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</si>
  <si>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</si>
  <si>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</si>
  <si>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</si>
  <si>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</si>
  <si>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</si>
  <si>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</si>
  <si>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</si>
  <si>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</si>
  <si>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</si>
  <si>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</si>
  <si>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</si>
  <si>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</si>
  <si>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</si>
  <si>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</si>
  <si>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</si>
  <si>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</si>
  <si>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</si>
  <si>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</si>
  <si>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</si>
  <si>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</si>
  <si>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</si>
  <si>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</si>
  <si>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</si>
  <si>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</si>
  <si>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</si>
  <si>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</si>
  <si>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</si>
  <si>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</si>
  <si>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</si>
  <si>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</si>
  <si>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</si>
  <si>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</si>
  <si>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</si>
  <si>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</si>
  <si>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</si>
  <si>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</si>
  <si>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</si>
  <si>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</si>
  <si>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</si>
  <si>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</si>
  <si>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</si>
  <si>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</si>
  <si>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</si>
  <si>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</si>
  <si>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</si>
  <si>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</si>
  <si>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</si>
  <si>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</si>
  <si>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</si>
  <si>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</si>
  <si>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</si>
  <si>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</si>
  <si>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</si>
  <si>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</si>
  <si>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</si>
  <si>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</si>
  <si>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</si>
  <si>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</si>
  <si>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</si>
  <si>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</si>
  <si>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</si>
  <si>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</si>
  <si>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</si>
  <si>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</si>
  <si>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</si>
  <si>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</si>
  <si>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</si>
  <si>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</si>
  <si>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</si>
  <si>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</si>
  <si>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</si>
  <si>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</si>
  <si>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</si>
  <si>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</si>
  <si>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</si>
  <si>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</si>
  <si>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</si>
  <si>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</si>
  <si>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</si>
  <si>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</si>
  <si>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</si>
  <si>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</si>
  <si>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</si>
  <si>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</si>
  <si>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</si>
  <si>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</si>
  <si>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</si>
  <si>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</si>
  <si>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</si>
  <si>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</si>
  <si>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</si>
  <si>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</si>
  <si>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</si>
  <si>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</si>
  <si>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</si>
  <si>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</si>
  <si>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</si>
  <si>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</si>
  <si>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</si>
  <si>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</si>
  <si>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</si>
  <si>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</si>
  <si>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</si>
  <si>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</si>
  <si>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</si>
  <si>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</si>
  <si>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</si>
  <si>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</si>
  <si>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</si>
  <si>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</si>
  <si>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</si>
  <si>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</si>
  <si>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</si>
  <si>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</si>
  <si>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</si>
  <si>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</si>
  <si>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</si>
  <si>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</si>
  <si>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</si>
  <si>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</si>
  <si>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</si>
  <si>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</si>
  <si>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</si>
  <si>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</si>
  <si>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</si>
  <si>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</si>
  <si>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</si>
  <si>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</si>
  <si>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</si>
  <si>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</si>
  <si>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</si>
  <si>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</si>
  <si>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</si>
  <si>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</si>
  <si>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</si>
  <si>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</si>
  <si>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</si>
  <si>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</si>
  <si>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</si>
  <si>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</si>
  <si>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</si>
  <si>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</si>
  <si>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</si>
  <si>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</si>
  <si>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</si>
  <si>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</si>
  <si>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</si>
  <si>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</si>
  <si>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</si>
  <si>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</si>
  <si>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</si>
  <si>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</si>
  <si>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</si>
  <si>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</si>
  <si>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</si>
  <si>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</si>
  <si>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</si>
  <si>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</si>
  <si>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</si>
  <si>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</si>
  <si>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</si>
  <si>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</si>
  <si>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</si>
  <si>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</si>
  <si>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</si>
  <si>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</si>
  <si>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</si>
  <si>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</si>
  <si>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</si>
  <si>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</si>
  <si>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</si>
  <si>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</si>
  <si>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</si>
  <si>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</si>
  <si>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</si>
  <si>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</si>
  <si>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</si>
  <si>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</si>
  <si>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</si>
  <si>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</si>
  <si>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</si>
  <si>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</si>
  <si>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</si>
  <si>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</si>
  <si>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</si>
  <si>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</si>
  <si>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</si>
  <si>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</si>
  <si>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</si>
  <si>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</si>
  <si>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</si>
  <si>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</si>
  <si>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</si>
  <si>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</si>
  <si>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</si>
  <si>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</si>
  <si>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</si>
  <si>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</si>
  <si>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</si>
  <si>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</si>
  <si>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</si>
  <si>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</si>
  <si>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</si>
  <si>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</si>
  <si>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</si>
  <si>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</si>
  <si>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</si>
  <si>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</si>
  <si>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</si>
  <si>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</si>
  <si>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</si>
  <si>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</si>
  <si>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</si>
  <si>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</si>
  <si>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</si>
  <si>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</si>
  <si>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</si>
  <si>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</si>
  <si>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</si>
  <si>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</si>
  <si>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</si>
  <si>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</si>
  <si>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</si>
  <si>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</si>
  <si>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</si>
  <si>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</si>
  <si>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</si>
  <si>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</si>
  <si>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</si>
  <si>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</si>
  <si>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</si>
  <si>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</si>
  <si>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</si>
  <si>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</si>
  <si>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</si>
  <si>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</si>
  <si>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</si>
  <si>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</si>
  <si>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</si>
  <si>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</si>
  <si>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</si>
  <si>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</si>
  <si>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</si>
  <si>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</si>
  <si>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</si>
  <si>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</si>
  <si>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</si>
  <si>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</si>
  <si>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</si>
  <si>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</si>
  <si>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</si>
  <si>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</si>
  <si>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</si>
  <si>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</si>
  <si>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</si>
  <si>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</si>
  <si>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</si>
  <si>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</si>
  <si>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</si>
  <si>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</si>
  <si>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</si>
  <si>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</si>
  <si>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</si>
  <si>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</si>
  <si>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</si>
  <si>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</si>
  <si>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</si>
  <si>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</si>
  <si>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</si>
  <si>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</si>
  <si>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</si>
  <si>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</si>
  <si>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</si>
  <si>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</si>
  <si>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</si>
  <si>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</si>
  <si>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</si>
  <si>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</si>
  <si>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</si>
  <si>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</si>
  <si>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</si>
  <si>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</si>
  <si>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</si>
  <si>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</si>
  <si>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</si>
  <si>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</si>
  <si>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</si>
  <si>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</si>
  <si>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</si>
  <si>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</si>
  <si>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</si>
  <si>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</si>
  <si>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</si>
  <si>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</si>
  <si>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</si>
  <si>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</si>
  <si>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</si>
  <si>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</si>
  <si>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</si>
  <si>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</si>
  <si>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</si>
  <si>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</si>
  <si>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</si>
  <si>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</si>
  <si>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</si>
  <si>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</si>
  <si>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</si>
  <si>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</si>
  <si>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</si>
  <si>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</si>
  <si>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</si>
  <si>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</si>
  <si>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</si>
  <si>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</si>
  <si>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</si>
  <si>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</si>
  <si>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</si>
  <si>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</si>
  <si>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</si>
  <si>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</si>
  <si>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</si>
  <si>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</si>
  <si>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</si>
  <si>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</si>
  <si>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</si>
  <si>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</si>
  <si>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</si>
  <si>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</si>
  <si>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</si>
  <si>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</si>
  <si>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</si>
  <si>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</si>
  <si>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</si>
  <si>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</si>
  <si>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</si>
  <si>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</si>
  <si>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</si>
  <si>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</si>
  <si>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</si>
  <si>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</si>
  <si>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</si>
  <si>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</si>
  <si>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</si>
  <si>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</si>
  <si>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</si>
  <si>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</si>
  <si>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</si>
  <si>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</si>
  <si>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</si>
  <si>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</si>
  <si>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</si>
  <si>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</si>
  <si>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</si>
  <si>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</si>
  <si>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</si>
  <si>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</si>
  <si>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</si>
  <si>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</si>
  <si>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</si>
  <si>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</si>
  <si>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</si>
  <si>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</si>
  <si>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</si>
  <si>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</si>
  <si>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</si>
  <si>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</si>
  <si>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</si>
  <si>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</si>
  <si>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</si>
  <si>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</si>
  <si>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</si>
  <si>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</si>
  <si>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</si>
  <si>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</si>
  <si>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</si>
  <si>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</si>
  <si>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</si>
  <si>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</si>
  <si>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</si>
  <si>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</si>
  <si>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</si>
  <si>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</si>
  <si>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</si>
  <si>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</si>
  <si>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</si>
  <si>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</si>
  <si>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</si>
  <si>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</si>
  <si>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</si>
  <si>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</si>
  <si>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</si>
  <si>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</si>
  <si>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</si>
  <si>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</si>
  <si>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</si>
  <si>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</si>
  <si>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</si>
  <si>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</si>
  <si>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</si>
  <si>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</si>
  <si>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</si>
  <si>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</si>
  <si>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</si>
  <si>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</si>
  <si>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</si>
  <si>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</si>
  <si>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</si>
  <si>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</si>
  <si>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</si>
  <si>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</si>
  <si>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</si>
  <si>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</si>
  <si>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</si>
  <si>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</si>
  <si>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</si>
  <si>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</si>
  <si>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</si>
  <si>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</si>
  <si>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</si>
  <si>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</si>
  <si>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</si>
  <si>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</si>
  <si>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</si>
  <si>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</si>
  <si>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</si>
  <si>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</si>
  <si>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</si>
  <si>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</si>
  <si>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</si>
  <si>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</si>
  <si>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</si>
  <si>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</si>
  <si>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</si>
  <si>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</si>
  <si>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</si>
  <si>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</si>
  <si>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</si>
  <si>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</si>
  <si>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</si>
  <si>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</si>
  <si>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</si>
  <si>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</si>
  <si>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</si>
  <si>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</si>
  <si>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</si>
  <si>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</si>
  <si>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</si>
  <si>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</si>
  <si>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</si>
  <si>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</si>
  <si>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</si>
  <si>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</si>
  <si>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</si>
  <si>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</si>
  <si>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</si>
  <si>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</si>
  <si>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</si>
  <si>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</si>
  <si>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</si>
  <si>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</si>
  <si>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</si>
  <si>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</si>
  <si>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</si>
  <si>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</si>
  <si>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</si>
  <si>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</si>
  <si>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</si>
  <si>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</si>
  <si>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</si>
  <si>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</si>
  <si>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</si>
  <si>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</si>
  <si>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</si>
  <si>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</si>
  <si>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</si>
  <si>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</si>
  <si>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</si>
  <si>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</si>
  <si>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</si>
  <si>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</si>
  <si>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</si>
  <si>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</si>
  <si>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</si>
  <si>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</si>
  <si>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</si>
  <si>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</si>
  <si>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</si>
  <si>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</si>
  <si>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</si>
  <si>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</si>
  <si>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</si>
  <si>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</si>
  <si>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</si>
  <si>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</si>
  <si>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</si>
  <si>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</si>
  <si>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</si>
  <si>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</si>
  <si>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</si>
  <si>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</si>
  <si>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</si>
  <si>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</si>
  <si>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</si>
  <si>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</si>
  <si>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</si>
  <si>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</si>
  <si>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</si>
  <si>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</si>
  <si>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</si>
  <si>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</si>
  <si>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</si>
  <si>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</si>
  <si>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</si>
  <si>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</si>
  <si>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</si>
  <si>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</si>
  <si>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</si>
  <si>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</si>
  <si>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</si>
  <si>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</si>
  <si>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</si>
  <si>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</si>
  <si>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</si>
  <si>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</si>
  <si>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</si>
  <si>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</si>
  <si>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</si>
  <si>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</si>
  <si>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</si>
  <si>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</si>
  <si>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</si>
  <si>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</si>
  <si>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</si>
  <si>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</si>
  <si>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</si>
  <si>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</si>
  <si>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</si>
  <si>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</si>
  <si>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</si>
  <si>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</si>
  <si>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</si>
  <si>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</si>
  <si>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</si>
  <si>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</si>
  <si>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</si>
  <si>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</si>
  <si>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</si>
  <si>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</si>
  <si>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</si>
  <si>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</si>
  <si>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</si>
  <si>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</si>
  <si>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</si>
  <si>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</si>
  <si>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</si>
  <si>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</si>
  <si>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</si>
  <si>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</si>
  <si>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</si>
  <si>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</si>
  <si>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</si>
  <si>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</si>
  <si>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</si>
  <si>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</si>
  <si>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</si>
  <si>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</si>
  <si>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</si>
  <si>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</si>
  <si>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</si>
  <si>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</si>
  <si>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</si>
  <si>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</si>
  <si>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</si>
  <si>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</si>
  <si>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</si>
  <si>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</si>
  <si>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</si>
  <si>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</si>
  <si>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</si>
  <si>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</si>
  <si>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</si>
  <si>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</si>
  <si>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</si>
  <si>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</si>
  <si>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</si>
  <si>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</si>
  <si>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</si>
  <si>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</si>
  <si>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</si>
  <si>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</si>
  <si>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</si>
  <si>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</si>
  <si>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</si>
  <si>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</si>
  <si>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</si>
  <si>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</si>
  <si>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</si>
  <si>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</si>
  <si>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</si>
  <si>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</si>
  <si>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</si>
  <si>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</si>
  <si>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</si>
  <si>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</si>
  <si>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</si>
  <si>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</si>
  <si>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</si>
  <si>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</si>
  <si>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</si>
  <si>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</si>
  <si>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</si>
  <si>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</si>
  <si>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</si>
  <si>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</si>
  <si>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</si>
  <si>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</si>
  <si>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</si>
  <si>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</si>
  <si>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</si>
  <si>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</si>
  <si>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</si>
  <si>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</si>
  <si>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</si>
  <si>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</si>
  <si>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</si>
  <si>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</si>
  <si>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</si>
  <si>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</si>
  <si>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</si>
  <si>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</si>
  <si>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</si>
  <si>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</si>
  <si>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</si>
  <si>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</si>
  <si>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</si>
  <si>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</si>
  <si>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</si>
  <si>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</si>
  <si>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</si>
  <si>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</si>
  <si>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</si>
  <si>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</si>
  <si>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</si>
  <si>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</si>
  <si>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</si>
  <si>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</si>
  <si>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</si>
  <si>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</si>
  <si>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</si>
  <si>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</si>
  <si>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</si>
  <si>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</si>
  <si>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</si>
  <si>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</si>
  <si>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</si>
  <si>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</si>
  <si>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</si>
  <si>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</si>
  <si>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</si>
  <si>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</si>
  <si>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</si>
  <si>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</si>
  <si>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</si>
  <si>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</si>
  <si>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</si>
  <si>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</si>
  <si>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</si>
  <si>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</si>
  <si>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</si>
  <si>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</si>
  <si>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</si>
  <si>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</si>
  <si>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</si>
  <si>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</si>
  <si>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</si>
  <si>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</si>
  <si>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</si>
  <si>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</si>
  <si>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</si>
  <si>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</si>
  <si>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</si>
  <si>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</si>
  <si>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</si>
  <si>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</si>
  <si>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</si>
  <si>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</si>
  <si>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</si>
  <si>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</si>
  <si>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</si>
  <si>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</si>
  <si>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</si>
  <si>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</si>
  <si>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</si>
  <si>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</si>
  <si>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</si>
  <si>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</si>
  <si>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</si>
  <si>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</si>
  <si>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</si>
  <si>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</si>
  <si>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</si>
  <si>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</si>
  <si>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</si>
  <si>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</si>
  <si>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</si>
  <si>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</si>
  <si>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</si>
  <si>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</si>
  <si>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</si>
  <si>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</si>
  <si>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</si>
  <si>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</si>
  <si>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</si>
  <si>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</si>
  <si>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</si>
  <si>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</si>
  <si>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</si>
  <si>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</si>
  <si>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</si>
  <si>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</si>
  <si>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</si>
  <si>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</si>
  <si>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</si>
  <si>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</si>
  <si>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</si>
  <si>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</si>
  <si>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</si>
  <si>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</si>
  <si>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</si>
  <si>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</si>
  <si>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</si>
  <si>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</si>
  <si>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</si>
  <si>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</si>
  <si>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</si>
  <si>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</si>
  <si>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</si>
  <si>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</si>
  <si>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</si>
  <si>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</si>
  <si>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</si>
  <si>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</si>
  <si>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</si>
  <si>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</si>
  <si>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</si>
  <si>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</si>
  <si>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</si>
  <si>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</si>
  <si>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</si>
  <si>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</si>
  <si>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</si>
  <si>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</si>
  <si>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</si>
  <si>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</si>
  <si>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</si>
  <si>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</si>
  <si>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</si>
  <si>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</si>
  <si>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</si>
  <si>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</si>
  <si>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</si>
  <si>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</si>
  <si>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</si>
  <si>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</si>
  <si>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</si>
  <si>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</si>
  <si>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</si>
  <si>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</si>
  <si>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</si>
  <si>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</si>
  <si>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</si>
  <si>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</si>
  <si>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</si>
  <si>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</si>
  <si>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</si>
  <si>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</si>
  <si>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</si>
  <si>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</si>
  <si>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</si>
  <si>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</si>
  <si>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</si>
  <si>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</si>
  <si>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</si>
  <si>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</si>
  <si>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</si>
  <si>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</si>
  <si>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</si>
  <si>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</si>
  <si>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</si>
  <si>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</si>
  <si>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</si>
  <si>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</si>
  <si>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</si>
  <si>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</si>
  <si>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</si>
  <si>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</si>
  <si>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</si>
  <si>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</si>
  <si>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</si>
  <si>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</si>
  <si>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</si>
  <si>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</si>
  <si>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</si>
  <si>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</si>
  <si>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</si>
  <si>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</si>
  <si>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</si>
  <si>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</si>
  <si>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</si>
  <si>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</si>
  <si>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</si>
  <si>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</si>
  <si>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</si>
  <si>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</si>
  <si>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</si>
  <si>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</si>
  <si>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</si>
  <si>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</si>
  <si>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</si>
  <si>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</si>
  <si>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</si>
  <si>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</si>
  <si>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</si>
  <si>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</si>
  <si>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</si>
  <si>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</si>
  <si>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</si>
  <si>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</si>
  <si>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</si>
  <si>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</si>
  <si>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</si>
  <si>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</si>
  <si>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</si>
  <si>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</si>
  <si>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</si>
  <si>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</si>
  <si>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</si>
  <si>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</si>
  <si>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</si>
  <si>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</si>
  <si>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</si>
  <si>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</si>
  <si>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</si>
  <si>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</si>
  <si>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</si>
  <si>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</si>
  <si>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</si>
  <si>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</si>
  <si>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</si>
  <si>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</si>
  <si>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</si>
  <si>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</si>
  <si>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</si>
  <si>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</si>
  <si>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</si>
  <si>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</si>
  <si>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</si>
  <si>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</si>
  <si>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</si>
  <si>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</si>
  <si>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</si>
  <si>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</si>
  <si>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</si>
  <si>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</si>
  <si>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</si>
  <si>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</si>
  <si>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</si>
  <si>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</si>
  <si>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</si>
  <si>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</si>
  <si>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</si>
  <si>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</si>
  <si>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</si>
  <si>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</si>
  <si>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</si>
  <si>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</si>
  <si>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</si>
  <si>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</si>
  <si>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</si>
  <si>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</si>
  <si>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</si>
  <si>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</si>
  <si>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</si>
  <si>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</si>
  <si>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</si>
  <si>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</si>
  <si>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</si>
  <si>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</si>
  <si>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</si>
  <si>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</si>
  <si>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</si>
  <si>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</si>
  <si>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</si>
  <si>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</si>
  <si>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</si>
  <si>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</si>
  <si>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</si>
  <si>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</si>
  <si>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</si>
  <si>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</si>
  <si>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</si>
  <si>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</si>
  <si>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</si>
  <si>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</si>
  <si>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</si>
  <si>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</si>
  <si>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</si>
  <si>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</si>
  <si>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</si>
  <si>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</si>
  <si>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</si>
  <si>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</si>
  <si>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</si>
  <si>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</si>
  <si>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</si>
  <si>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</si>
  <si>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</si>
  <si>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</si>
  <si>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</si>
  <si>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</si>
  <si>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</si>
  <si>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</si>
  <si>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</si>
  <si>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</si>
  <si>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</si>
  <si>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</si>
  <si>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</si>
  <si>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</si>
  <si>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</si>
  <si>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</si>
  <si>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</si>
  <si>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</si>
  <si>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</si>
  <si>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</si>
  <si>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</si>
  <si>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</si>
  <si>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</si>
  <si>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</si>
  <si>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</si>
  <si>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</si>
  <si>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</si>
  <si>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</si>
  <si>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</si>
  <si>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</si>
  <si>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</si>
  <si>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</si>
  <si>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</si>
  <si>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</si>
  <si>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</si>
  <si>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</si>
  <si>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</si>
  <si>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</si>
  <si>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</si>
  <si>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</si>
  <si>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</si>
  <si>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</si>
  <si>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</si>
  <si>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</si>
  <si>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</si>
  <si>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</si>
  <si>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</si>
  <si>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</si>
  <si>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</si>
  <si>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</si>
  <si>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</si>
  <si>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</si>
  <si>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</si>
  <si>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</si>
  <si>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</si>
  <si>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</si>
  <si>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</si>
  <si>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</si>
  <si>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</si>
  <si>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</si>
  <si>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</si>
  <si>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</si>
  <si>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</si>
  <si>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</si>
  <si>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</si>
  <si>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</si>
  <si>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</si>
  <si>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</si>
  <si>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</si>
  <si>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</si>
  <si>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</si>
  <si>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</si>
  <si>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</si>
  <si>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</si>
  <si>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</si>
  <si>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</si>
  <si>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</si>
  <si>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</si>
  <si>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</si>
  <si>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</si>
  <si>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</si>
  <si>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</si>
  <si>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</si>
  <si>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</si>
  <si>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</si>
  <si>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</si>
  <si>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</si>
  <si>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</si>
  <si>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</si>
  <si>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</si>
  <si>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</si>
  <si>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</si>
  <si>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</si>
  <si>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</si>
  <si>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</si>
  <si>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</si>
  <si>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</si>
  <si>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</si>
  <si>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</si>
  <si>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</si>
  <si>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</si>
  <si>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</si>
  <si>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</si>
  <si>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</si>
  <si>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</si>
  <si>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</si>
  <si>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</si>
  <si>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</si>
  <si>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</si>
  <si>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</si>
  <si>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</si>
  <si>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</si>
  <si>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</si>
  <si>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</si>
  <si>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</si>
  <si>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</si>
  <si>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</si>
  <si>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</si>
  <si>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</si>
  <si>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</si>
  <si>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</si>
  <si>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</si>
  <si>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</si>
  <si>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</si>
  <si>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</si>
  <si>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</si>
  <si>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</si>
  <si>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</si>
  <si>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</si>
  <si>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</si>
  <si>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</si>
  <si>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</si>
  <si>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</si>
  <si>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</si>
  <si>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</si>
  <si>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</si>
  <si>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</si>
  <si>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</si>
  <si>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</si>
  <si>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</si>
  <si>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</si>
  <si>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</si>
  <si>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</si>
  <si>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</si>
  <si>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</si>
  <si>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</si>
  <si>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</si>
  <si>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</si>
  <si>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</si>
  <si>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</si>
  <si>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</si>
  <si>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</si>
  <si>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</si>
  <si>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</si>
  <si>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</si>
  <si>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</si>
  <si>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</si>
  <si>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</si>
  <si>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</si>
  <si>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</si>
  <si>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</si>
  <si>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</si>
  <si>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</si>
  <si>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</si>
  <si>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</si>
  <si>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</si>
  <si>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</si>
  <si>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</si>
  <si>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</si>
  <si>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</si>
  <si>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</si>
  <si>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</si>
  <si>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</si>
  <si>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</si>
  <si>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</si>
  <si>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</si>
  <si>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</si>
  <si>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</si>
  <si>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</si>
  <si>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</si>
  <si>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</si>
  <si>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</si>
  <si>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</si>
  <si>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</si>
  <si>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</si>
  <si>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</si>
  <si>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</si>
  <si>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</si>
  <si>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</si>
  <si>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</si>
  <si>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</si>
  <si>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</si>
  <si>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</si>
  <si>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</si>
  <si>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</si>
  <si>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</si>
  <si>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</si>
  <si>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</si>
  <si>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</si>
  <si>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</si>
  <si>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</si>
  <si>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</si>
  <si>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</si>
  <si>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</si>
  <si>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</si>
  <si>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</si>
  <si>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</si>
  <si>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</si>
  <si>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</si>
  <si>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</si>
  <si>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</si>
  <si>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</si>
  <si>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</si>
  <si>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</si>
  <si>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</si>
  <si>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</si>
  <si>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</si>
  <si>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</si>
  <si>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</si>
  <si>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</si>
  <si>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</si>
  <si>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</si>
  <si>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</si>
  <si>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</si>
  <si>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</si>
  <si>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</si>
  <si>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</si>
  <si>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</si>
  <si>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</si>
  <si>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</si>
  <si>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</si>
  <si>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</si>
  <si>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</si>
  <si>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</si>
  <si>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</si>
  <si>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</si>
  <si>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</si>
  <si>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</si>
  <si>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</si>
  <si>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</si>
  <si>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</si>
  <si>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</si>
  <si>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</si>
  <si>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</si>
  <si>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</si>
  <si>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</si>
  <si>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</si>
  <si>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</si>
  <si>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</si>
  <si>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</si>
  <si>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</si>
  <si>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</si>
  <si>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</si>
  <si>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</si>
  <si>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</si>
  <si>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</si>
  <si>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</si>
  <si>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</si>
  <si>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</si>
  <si>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</si>
  <si>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</si>
  <si>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</si>
  <si>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</si>
  <si>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</si>
  <si>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</si>
  <si>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</si>
  <si>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</si>
  <si>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</si>
  <si>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</si>
  <si>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</si>
  <si>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</si>
  <si>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</si>
  <si>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</si>
  <si>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</si>
  <si>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</si>
  <si>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</si>
  <si>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</si>
  <si>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</si>
  <si>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</si>
  <si>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</si>
  <si>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</si>
  <si>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</si>
  <si>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</si>
  <si>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</si>
  <si>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</si>
  <si>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</si>
  <si>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</si>
  <si>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</si>
  <si>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</si>
  <si>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</si>
  <si>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</si>
  <si>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</si>
  <si>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</si>
  <si>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</si>
  <si>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</si>
  <si>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</si>
  <si>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</si>
  <si>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</si>
  <si>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</si>
  <si>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</si>
  <si>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</si>
  <si>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</si>
  <si>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</si>
  <si>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</si>
  <si>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</si>
  <si>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</si>
  <si>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</si>
  <si>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</si>
  <si>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</si>
  <si>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</si>
  <si>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</si>
  <si>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</si>
  <si>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</si>
  <si>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</si>
  <si>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</si>
  <si>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</si>
  <si>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</si>
  <si>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</si>
  <si>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</si>
  <si>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</si>
  <si>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</si>
  <si>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</si>
  <si>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</si>
  <si>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</si>
  <si>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</si>
  <si>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</si>
  <si>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</si>
  <si>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</si>
  <si>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</si>
  <si>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</si>
  <si>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</si>
  <si>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</si>
  <si>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</si>
  <si>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</si>
  <si>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</si>
  <si>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</si>
  <si>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</si>
  <si>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</si>
  <si>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</si>
  <si>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</si>
  <si>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</si>
  <si>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</si>
  <si>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</si>
  <si>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</si>
  <si>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</si>
  <si>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</si>
  <si>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</si>
  <si>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</si>
  <si>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</si>
  <si>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</si>
  <si>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</si>
  <si>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</si>
  <si>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</si>
  <si>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</si>
  <si>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</si>
  <si>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</si>
  <si>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</si>
  <si>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</si>
  <si>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</si>
  <si>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</si>
  <si>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</si>
  <si>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</si>
  <si>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</si>
  <si>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</si>
  <si>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</si>
  <si>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</si>
  <si>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</si>
  <si>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</si>
  <si>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</si>
  <si>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</si>
  <si>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</si>
  <si>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</si>
  <si>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</si>
  <si>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</si>
  <si>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</si>
  <si>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</si>
  <si>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</si>
  <si>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</si>
  <si>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</si>
  <si>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</si>
  <si>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</si>
  <si>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</si>
  <si>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</si>
  <si>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</si>
  <si>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</si>
  <si>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</si>
  <si>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</si>
  <si>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</si>
  <si>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</si>
  <si>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</si>
  <si>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</si>
  <si>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</si>
  <si>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</si>
  <si>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</si>
  <si>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</si>
  <si>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</si>
  <si>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</si>
  <si>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</si>
  <si>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</si>
  <si>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</si>
  <si>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</si>
  <si>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</si>
  <si>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</si>
  <si>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</si>
  <si>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</si>
  <si>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</si>
  <si>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</si>
  <si>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</si>
  <si>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</si>
  <si>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</si>
  <si>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</si>
  <si>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</si>
  <si>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</si>
  <si>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</si>
  <si>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</si>
  <si>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</si>
  <si>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</si>
  <si>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</si>
  <si>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</si>
  <si>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</si>
  <si>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</si>
  <si>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</si>
  <si>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</si>
  <si>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</si>
  <si>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</si>
  <si>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</si>
  <si>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</si>
  <si>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</si>
  <si>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</si>
  <si>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</si>
  <si>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</si>
  <si>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</si>
  <si>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</si>
  <si>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</si>
  <si>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</si>
  <si>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</si>
  <si>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</si>
  <si>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</si>
  <si>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</si>
  <si>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</si>
  <si>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</si>
  <si>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</si>
  <si>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</si>
  <si>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</si>
  <si>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</si>
  <si>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</si>
  <si>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</si>
  <si>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</si>
  <si>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</si>
  <si>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</si>
  <si>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</si>
  <si>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</si>
  <si>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</si>
  <si>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</si>
  <si>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</si>
  <si>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</si>
  <si>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</si>
  <si>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</si>
  <si>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</si>
  <si>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</si>
  <si>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</si>
  <si>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</si>
  <si>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</si>
  <si>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</si>
  <si>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</si>
  <si>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</si>
  <si>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</si>
  <si>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</si>
  <si>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</si>
  <si>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</si>
  <si>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</si>
  <si>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</si>
  <si>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</si>
  <si>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</si>
  <si>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</si>
  <si>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</si>
  <si>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</si>
  <si>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</si>
  <si>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</si>
  <si>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</si>
  <si>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</si>
  <si>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</si>
  <si>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</si>
  <si>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</si>
  <si>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</si>
  <si>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</si>
  <si>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</si>
  <si>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</si>
  <si>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</si>
  <si>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</si>
  <si>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</si>
  <si>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</si>
  <si>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</si>
  <si>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</si>
  <si>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</si>
  <si>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</si>
  <si>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</si>
  <si>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</si>
  <si>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</si>
  <si>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</si>
  <si>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</si>
  <si>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</si>
  <si>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</si>
  <si>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</si>
  <si>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</si>
  <si>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</si>
  <si>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</si>
  <si>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</si>
  <si>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</si>
  <si>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</si>
  <si>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</si>
  <si>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</si>
  <si>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</si>
  <si>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</si>
  <si>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</si>
  <si>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</si>
  <si>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</si>
  <si>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</si>
  <si>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</si>
  <si>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</si>
  <si>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</si>
  <si>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</si>
  <si>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</si>
  <si>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</si>
  <si>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</si>
  <si>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</si>
  <si>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</si>
  <si>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</si>
  <si>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</si>
  <si>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</si>
  <si>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</si>
  <si>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</si>
  <si>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</si>
  <si>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</si>
  <si>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</si>
  <si>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</si>
  <si>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</si>
  <si>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</si>
  <si>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</si>
  <si>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</si>
  <si>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</si>
  <si>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</si>
  <si>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</si>
  <si>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</si>
  <si>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</si>
  <si>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</si>
  <si>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</si>
  <si>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</si>
  <si>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</si>
  <si>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</si>
  <si>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</si>
  <si>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</si>
  <si>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</si>
  <si>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</si>
  <si>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</si>
  <si>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</si>
  <si>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</si>
  <si>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</si>
  <si>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</si>
  <si>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</si>
  <si>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</si>
  <si>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</si>
  <si>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</si>
  <si>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</si>
  <si>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</si>
  <si>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</si>
  <si>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</si>
  <si>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</si>
  <si>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</si>
  <si>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</si>
  <si>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</si>
  <si>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</si>
  <si>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</si>
  <si>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</si>
  <si>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</si>
  <si>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</si>
  <si>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</si>
  <si>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</si>
  <si>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</si>
  <si>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</si>
  <si>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</si>
  <si>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</si>
  <si>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</si>
  <si>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</si>
  <si>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</si>
  <si>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</si>
  <si>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</si>
  <si>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</si>
  <si>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</si>
  <si>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</si>
  <si>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</si>
  <si>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</si>
  <si>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</si>
  <si>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</si>
  <si>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</si>
  <si>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</si>
  <si>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</si>
  <si>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</si>
  <si>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</si>
  <si>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</si>
  <si>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</si>
  <si>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</si>
  <si>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</si>
  <si>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</si>
  <si>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</si>
  <si>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</si>
  <si>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</si>
  <si>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</si>
  <si>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</si>
  <si>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</si>
  <si>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</si>
  <si>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</si>
  <si>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</si>
  <si>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</si>
  <si>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</si>
  <si>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</si>
  <si>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</si>
  <si>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</si>
  <si>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</si>
  <si>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</si>
  <si>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</si>
  <si>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</si>
  <si>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</si>
  <si>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</si>
  <si>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</si>
  <si>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</si>
  <si>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</si>
  <si>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</si>
  <si>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</si>
  <si>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</si>
  <si>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</si>
  <si>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</si>
  <si>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</si>
  <si>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</si>
  <si>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</si>
  <si>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</si>
  <si>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</si>
  <si>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</si>
  <si>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</si>
  <si>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</si>
  <si>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</si>
  <si>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</si>
  <si>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</si>
  <si>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</si>
  <si>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</si>
  <si>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</si>
  <si>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</si>
  <si>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</si>
  <si>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</si>
  <si>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</si>
  <si>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</si>
  <si>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</si>
  <si>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</si>
  <si>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</si>
  <si>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</si>
  <si>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</si>
  <si>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</si>
  <si>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</si>
  <si>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</si>
  <si>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</si>
  <si>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</si>
  <si>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</si>
  <si>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</si>
  <si>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</si>
  <si>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</si>
  <si>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</si>
  <si>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</si>
  <si>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</si>
  <si>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</si>
  <si>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</si>
  <si>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</si>
  <si>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</si>
  <si>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</si>
  <si>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</si>
  <si>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</si>
  <si>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</si>
  <si>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</si>
  <si>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</si>
  <si>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</si>
  <si>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</si>
  <si>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</si>
  <si>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</si>
  <si>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</si>
  <si>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</si>
  <si>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</si>
  <si>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</si>
  <si>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</si>
  <si>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</si>
  <si>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</si>
  <si>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</si>
  <si>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</si>
  <si>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</si>
  <si>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</si>
  <si>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</si>
  <si>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</si>
  <si>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</si>
  <si>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</si>
  <si>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</si>
  <si>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</si>
  <si>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</si>
  <si>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</si>
  <si>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</si>
  <si>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</si>
  <si>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</si>
  <si>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</si>
  <si>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</si>
  <si>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</si>
  <si>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</si>
  <si>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</si>
  <si>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</si>
  <si>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</si>
  <si>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</si>
  <si>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</si>
  <si>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</si>
  <si>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</si>
  <si>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</si>
  <si>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</si>
  <si>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</si>
  <si>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</si>
  <si>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</si>
  <si>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</si>
  <si>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</si>
  <si>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</si>
  <si>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</si>
  <si>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</si>
  <si>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</si>
  <si>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</si>
  <si>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</si>
  <si>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</si>
  <si>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</si>
  <si>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</si>
  <si>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</si>
  <si>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</si>
  <si>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</si>
  <si>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</si>
  <si>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</si>
  <si>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</si>
  <si>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</si>
  <si>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</si>
  <si>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</si>
  <si>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</si>
  <si>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</si>
  <si>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</si>
  <si>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</si>
  <si>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</si>
  <si>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</si>
  <si>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</si>
  <si>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</si>
  <si>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</si>
  <si>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</si>
  <si>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</si>
  <si>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</si>
  <si>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</si>
  <si>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</si>
  <si>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</si>
  <si>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</si>
  <si>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</si>
  <si>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</si>
  <si>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</si>
  <si>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</si>
  <si>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</si>
  <si>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</si>
  <si>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</si>
  <si>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</si>
  <si>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</si>
  <si>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</si>
  <si>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</si>
  <si>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</si>
  <si>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</si>
  <si>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</si>
  <si>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</si>
  <si>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</si>
  <si>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</si>
  <si>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</si>
  <si>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</si>
  <si>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</si>
  <si>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</si>
  <si>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</si>
  <si>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</si>
  <si>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</si>
  <si>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</si>
  <si>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</si>
  <si>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</si>
  <si>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</si>
  <si>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</si>
  <si>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</si>
  <si>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</si>
  <si>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</si>
  <si>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</si>
  <si>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</si>
  <si>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</si>
  <si>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</si>
  <si>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</si>
  <si>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</si>
  <si>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</si>
  <si>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</si>
  <si>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</si>
  <si>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</si>
  <si>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</si>
  <si>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</si>
  <si>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</si>
  <si>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</si>
  <si>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</si>
  <si>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</si>
  <si>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</si>
  <si>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</si>
  <si>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</si>
  <si>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</si>
  <si>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</si>
  <si>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</si>
  <si>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</si>
  <si>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</si>
  <si>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</si>
  <si>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</si>
  <si>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</si>
  <si>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</si>
  <si>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</si>
  <si>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</si>
  <si>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</si>
  <si>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</si>
  <si>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</si>
  <si>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</si>
  <si>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</si>
  <si>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</si>
  <si>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</si>
  <si>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</si>
  <si>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</si>
  <si>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</si>
  <si>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</si>
  <si>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</si>
  <si>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</si>
  <si>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</si>
  <si>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</si>
  <si>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</si>
  <si>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</si>
  <si>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</si>
  <si>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</si>
  <si>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</si>
  <si>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</si>
  <si>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</si>
  <si>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</si>
  <si>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</si>
  <si>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</si>
  <si>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</si>
  <si>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</si>
  <si>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</si>
  <si>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</si>
  <si>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</si>
  <si>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</si>
  <si>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</si>
  <si>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</si>
  <si>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</si>
  <si>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</si>
  <si>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</si>
  <si>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</si>
  <si>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</si>
  <si>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</si>
  <si>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</si>
  <si>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</si>
  <si>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</si>
  <si>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</si>
  <si>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</si>
  <si>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</si>
  <si>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</si>
  <si>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</si>
  <si>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</si>
  <si>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</si>
  <si>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</si>
  <si>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</si>
  <si>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</si>
  <si>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</si>
  <si>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</si>
  <si>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</si>
  <si>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</si>
  <si>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</si>
  <si>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</si>
  <si>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</si>
  <si>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</si>
  <si>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</si>
  <si>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</si>
  <si>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</si>
  <si>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</si>
  <si>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</si>
  <si>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</si>
  <si>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</si>
  <si>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</si>
  <si>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</si>
  <si>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</si>
  <si>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</si>
  <si>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</si>
  <si>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</si>
  <si>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</si>
  <si>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</si>
  <si>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</si>
  <si>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</si>
  <si>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</si>
  <si>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</si>
  <si>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</si>
  <si>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</si>
  <si>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</si>
  <si>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</si>
  <si>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</si>
  <si>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</si>
  <si>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</si>
  <si>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</si>
  <si>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</si>
  <si>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</si>
  <si>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</si>
  <si>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</si>
  <si>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</si>
  <si>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</si>
  <si>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</si>
  <si>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</si>
  <si>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</si>
  <si>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</si>
  <si>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</si>
  <si>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</si>
  <si>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</si>
  <si>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</si>
  <si>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</si>
  <si>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</si>
  <si>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</si>
  <si>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</si>
  <si>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</si>
  <si>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</si>
  <si>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</si>
  <si>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</si>
  <si>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</si>
  <si>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</si>
  <si>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</si>
  <si>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</si>
  <si>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</si>
  <si>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</si>
  <si>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</si>
  <si>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</si>
  <si>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</si>
  <si>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</si>
  <si>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</si>
  <si>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</si>
  <si>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</si>
  <si>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</si>
  <si>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</si>
  <si>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</si>
  <si>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</si>
  <si>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</si>
  <si>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</si>
  <si>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</si>
  <si>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</si>
  <si>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</si>
  <si>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</si>
  <si>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</si>
  <si>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</si>
  <si>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</si>
  <si>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</si>
  <si>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</si>
  <si>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</si>
  <si>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</si>
  <si>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</si>
  <si>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</si>
  <si>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</si>
  <si>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</si>
  <si>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</si>
  <si>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</si>
  <si>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</si>
  <si>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</si>
  <si>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</si>
  <si>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</si>
  <si>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</si>
  <si>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</si>
  <si>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</si>
  <si>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</si>
  <si>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</si>
  <si>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</si>
  <si>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</si>
  <si>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</si>
  <si>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</si>
  <si>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</si>
  <si>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</si>
  <si>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</si>
  <si>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</si>
  <si>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</si>
  <si>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</si>
  <si>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</si>
  <si>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</si>
  <si>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</si>
  <si>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</si>
  <si>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</si>
  <si>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</si>
  <si>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</si>
  <si>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</si>
  <si>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</si>
  <si>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</si>
  <si>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</si>
  <si>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</si>
  <si>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</si>
  <si>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</si>
  <si>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</si>
  <si>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</si>
  <si>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</si>
  <si>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</si>
  <si>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</si>
  <si>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</si>
  <si>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</si>
  <si>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</si>
  <si>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</si>
  <si>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</si>
  <si>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</si>
  <si>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</si>
  <si>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</si>
  <si>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</si>
  <si>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</si>
  <si>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</si>
  <si>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</si>
  <si>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</si>
  <si>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</si>
  <si>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</si>
  <si>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</si>
  <si>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</si>
  <si>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</si>
  <si>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</si>
  <si>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</si>
  <si>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</si>
  <si>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</si>
  <si>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</si>
  <si>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</si>
  <si>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</si>
  <si>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</si>
  <si>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</si>
  <si>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</si>
  <si>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</si>
  <si>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</si>
  <si>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</si>
  <si>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</si>
  <si>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</si>
  <si>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</si>
  <si>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</si>
  <si>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</si>
  <si>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</si>
  <si>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</si>
  <si>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</si>
  <si>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</si>
  <si>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</si>
  <si>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</si>
  <si>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</si>
  <si>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</si>
  <si>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</si>
  <si>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</si>
  <si>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</si>
  <si>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</si>
  <si>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</si>
  <si>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</si>
  <si>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</si>
  <si>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</si>
  <si>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</si>
  <si>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</si>
  <si>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</si>
  <si>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</si>
  <si>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</si>
  <si>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</si>
  <si>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</si>
  <si>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</si>
  <si>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</si>
  <si>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</si>
  <si>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</si>
  <si>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</si>
  <si>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</si>
  <si>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</si>
  <si>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</si>
  <si>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</si>
  <si>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</si>
  <si>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</si>
  <si>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</si>
  <si>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</si>
  <si>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</si>
  <si>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</si>
  <si>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</si>
  <si>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</si>
  <si>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</si>
  <si>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</si>
  <si>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</si>
  <si>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</si>
  <si>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</si>
  <si>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</si>
  <si>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</si>
  <si>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</si>
  <si>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</si>
  <si>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</si>
  <si>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</si>
  <si>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</si>
  <si>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</si>
  <si>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</si>
  <si>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</si>
  <si>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</si>
  <si>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</si>
  <si>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</si>
  <si>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</si>
  <si>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</si>
  <si>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</si>
  <si>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</si>
  <si>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</si>
  <si>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</si>
  <si>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</si>
  <si>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</si>
  <si>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</si>
  <si>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</si>
  <si>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</si>
  <si>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</si>
  <si>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</si>
  <si>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</si>
  <si>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</si>
  <si>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</si>
  <si>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</si>
  <si>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</si>
  <si>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</si>
  <si>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</si>
  <si>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</si>
  <si>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</si>
  <si>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</si>
  <si>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</si>
  <si>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</si>
  <si>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</si>
  <si>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</si>
  <si>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</si>
  <si>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</si>
  <si>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</si>
  <si>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</si>
  <si>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</si>
  <si>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</si>
  <si>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</si>
  <si>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</si>
  <si>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</si>
  <si>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</si>
  <si>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</si>
  <si>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</si>
  <si>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</si>
  <si>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</si>
  <si>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</si>
  <si>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</si>
  <si>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</si>
  <si>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</si>
  <si>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</si>
  <si>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</si>
  <si>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</si>
  <si>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</si>
  <si>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</si>
  <si>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</si>
  <si>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</si>
  <si>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</si>
  <si>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</si>
  <si>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</si>
  <si>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</si>
  <si>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</si>
  <si>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</si>
  <si>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</si>
  <si>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</si>
  <si>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</si>
  <si>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</si>
  <si>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</si>
  <si>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</si>
  <si>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</si>
  <si>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</si>
  <si>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</si>
  <si>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</si>
  <si>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</si>
  <si>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</si>
  <si>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</si>
  <si>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</si>
  <si>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</si>
  <si>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</si>
  <si>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</si>
  <si>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</si>
  <si>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</si>
  <si>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</si>
  <si>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</si>
  <si>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</si>
  <si>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</si>
  <si>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</si>
  <si>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</si>
  <si>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</si>
  <si>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</si>
  <si>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</si>
  <si>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</si>
  <si>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</si>
  <si>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</si>
  <si>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</si>
  <si>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</si>
  <si>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</si>
  <si>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</si>
  <si>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</si>
  <si>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</si>
  <si>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</si>
  <si>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</si>
  <si>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</si>
  <si>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</si>
  <si>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</si>
  <si>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</si>
  <si>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</si>
  <si>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</si>
  <si>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</si>
  <si>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</si>
  <si>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</si>
  <si>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</si>
  <si>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</si>
  <si>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</si>
  <si>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</si>
  <si>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</si>
  <si>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</si>
  <si>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</si>
  <si>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</si>
  <si>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</si>
  <si>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</si>
  <si>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</si>
  <si>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</si>
  <si>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</si>
  <si>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</si>
  <si>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</si>
  <si>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</si>
  <si>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</si>
  <si>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</si>
  <si>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</si>
  <si>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</si>
  <si>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</si>
  <si>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</si>
  <si>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</si>
  <si>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</si>
  <si>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</si>
  <si>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</si>
  <si>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</si>
  <si>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</si>
  <si>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</si>
  <si>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</si>
  <si>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</si>
  <si>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</si>
  <si>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</si>
  <si>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</si>
  <si>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</si>
  <si>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</si>
  <si>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</si>
  <si>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</si>
  <si>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</si>
  <si>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</si>
  <si>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</si>
  <si>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</si>
  <si>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</si>
  <si>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</si>
  <si>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</si>
  <si>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</si>
  <si>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</si>
  <si>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</si>
  <si>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</si>
  <si>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</si>
  <si>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</si>
  <si>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</si>
  <si>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</si>
  <si>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</si>
  <si>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</si>
  <si>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</si>
  <si>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</si>
  <si>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</si>
  <si>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</si>
  <si>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</si>
  <si>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</si>
  <si>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</si>
  <si>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</si>
  <si>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</si>
  <si>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</si>
  <si>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</si>
  <si>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</si>
  <si>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</si>
  <si>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</si>
  <si>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</si>
  <si>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</si>
  <si>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</si>
  <si>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</si>
  <si>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</si>
  <si>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</si>
  <si>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</si>
  <si>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</si>
  <si>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</si>
  <si>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</si>
  <si>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</si>
  <si>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</si>
  <si>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</si>
  <si>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</si>
  <si>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</si>
  <si>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</si>
  <si>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</si>
  <si>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</si>
  <si>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</si>
  <si>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</si>
  <si>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</si>
  <si>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</si>
  <si>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</si>
  <si>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</si>
  <si>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</si>
  <si>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</si>
  <si>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</si>
  <si>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</si>
  <si>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</si>
  <si>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</si>
  <si>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</si>
  <si>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</si>
  <si>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</si>
  <si>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</si>
  <si>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</si>
  <si>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</si>
  <si>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</si>
  <si>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</si>
  <si>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</si>
  <si>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</si>
  <si>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</si>
  <si>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</si>
  <si>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</si>
  <si>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</si>
  <si>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</si>
  <si>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</si>
  <si>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</si>
  <si>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</si>
  <si>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</si>
  <si>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</si>
  <si>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</si>
  <si>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</si>
  <si>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</si>
  <si>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</si>
  <si>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</si>
  <si>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</si>
  <si>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</si>
  <si>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</si>
  <si>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</si>
  <si>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</si>
  <si>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</si>
  <si>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</si>
  <si>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</si>
  <si>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</si>
  <si>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</si>
  <si>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</si>
  <si>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</si>
  <si>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</si>
  <si>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</si>
  <si>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</si>
  <si>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</si>
  <si>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</si>
  <si>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</si>
  <si>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</si>
  <si>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</si>
  <si>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</si>
  <si>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</si>
  <si>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</si>
  <si>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</si>
  <si>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</si>
  <si>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</si>
  <si>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</si>
  <si>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</si>
  <si>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</si>
  <si>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</si>
  <si>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</si>
  <si>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</si>
  <si>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</si>
  <si>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</si>
  <si>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</si>
  <si>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</si>
  <si>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</si>
  <si>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</si>
  <si>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</si>
  <si>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</si>
  <si>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</si>
  <si>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</si>
  <si>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</si>
  <si>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</si>
  <si>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</si>
  <si>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</si>
  <si>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</si>
  <si>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</si>
  <si>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</si>
  <si>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</si>
  <si>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</si>
  <si>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</si>
  <si>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</si>
  <si>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</si>
  <si>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</si>
  <si>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</si>
  <si>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</si>
  <si>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</si>
  <si>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</si>
  <si>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</si>
  <si>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</si>
  <si>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</si>
  <si>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</si>
  <si>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</si>
  <si>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</si>
  <si>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</si>
  <si>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</si>
  <si>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</si>
  <si>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</si>
  <si>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</si>
  <si>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</si>
  <si>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</si>
  <si>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</si>
  <si>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</si>
  <si>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</si>
  <si>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</si>
  <si>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</si>
  <si>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</si>
  <si>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</si>
  <si>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</si>
  <si>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</si>
  <si>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</si>
  <si>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</si>
  <si>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</si>
  <si>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</si>
  <si>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</si>
  <si>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</si>
  <si>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</si>
  <si>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</si>
  <si>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</si>
  <si>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</si>
  <si>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</si>
  <si>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</si>
  <si>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</si>
  <si>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</si>
  <si>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</si>
  <si>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</si>
  <si>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</si>
  <si>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</si>
  <si>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</si>
  <si>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</si>
  <si>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</si>
  <si>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</si>
  <si>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</si>
  <si>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</si>
  <si>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</si>
  <si>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</si>
  <si>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</si>
  <si>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</si>
  <si>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</si>
  <si>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</si>
  <si>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</si>
  <si>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</si>
  <si>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</si>
  <si>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</si>
  <si>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</si>
  <si>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</si>
  <si>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</si>
  <si>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</si>
  <si>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</si>
  <si>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</si>
  <si>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</si>
  <si>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</si>
  <si>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</si>
  <si>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</si>
  <si>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</si>
  <si>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</si>
  <si>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</si>
  <si>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</si>
  <si>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</si>
  <si>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</si>
  <si>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</si>
  <si>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</si>
  <si>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</si>
  <si>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</si>
  <si>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</si>
  <si>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</si>
  <si>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</si>
  <si>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</si>
  <si>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</si>
  <si>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</si>
  <si>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</si>
  <si>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</si>
  <si>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</si>
  <si>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</si>
  <si>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</si>
  <si>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</si>
  <si>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</si>
  <si>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</si>
  <si>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</si>
  <si>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</si>
  <si>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</si>
  <si>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</si>
  <si>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</si>
  <si>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</si>
  <si>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</si>
  <si>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</si>
  <si>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</si>
  <si>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</si>
  <si>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</si>
  <si>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</si>
  <si>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</si>
  <si>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</si>
  <si>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</si>
  <si>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</si>
  <si>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</si>
  <si>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</si>
  <si>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</si>
  <si>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</si>
  <si>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</si>
  <si>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</si>
  <si>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</si>
  <si>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</si>
  <si>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</si>
  <si>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</si>
  <si>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</si>
  <si>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</si>
  <si>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</si>
  <si>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</si>
  <si>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</si>
  <si>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</si>
  <si>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</si>
  <si>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</si>
  <si>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</si>
  <si>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</si>
  <si>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</si>
  <si>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</si>
  <si>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</si>
  <si>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</si>
  <si>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</si>
  <si>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</si>
  <si>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</si>
  <si>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</si>
  <si>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</si>
  <si>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</si>
  <si>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</si>
  <si>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</si>
  <si>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</si>
  <si>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</si>
  <si>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</si>
  <si>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</si>
  <si>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</si>
  <si>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</si>
  <si>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</si>
  <si>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</si>
  <si>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</si>
  <si>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</si>
  <si>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</si>
  <si>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</si>
  <si>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</si>
  <si>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</si>
  <si>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</si>
  <si>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</si>
  <si>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</si>
  <si>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</si>
  <si>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</si>
  <si>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</si>
  <si>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</si>
  <si>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</si>
  <si>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</si>
  <si>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</si>
  <si>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</si>
  <si>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</si>
  <si>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</si>
  <si>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</si>
  <si>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</si>
  <si>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</si>
  <si>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</si>
  <si>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</si>
  <si>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</si>
  <si>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</si>
  <si>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</si>
  <si>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</si>
  <si>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</si>
  <si>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</si>
  <si>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</si>
  <si>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</si>
  <si>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</si>
  <si>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</si>
  <si>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</si>
  <si>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</si>
  <si>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</si>
  <si>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</si>
  <si>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</si>
  <si>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</si>
  <si>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</si>
  <si>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</si>
  <si>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</si>
  <si>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</si>
  <si>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</si>
  <si>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</si>
  <si>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</si>
  <si>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</si>
  <si>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</si>
  <si>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</si>
  <si>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</si>
  <si>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</si>
  <si>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</si>
  <si>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</si>
  <si>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</si>
  <si>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</si>
  <si>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</si>
  <si>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</si>
  <si>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</si>
  <si>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</si>
  <si>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</si>
  <si>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</si>
  <si>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</si>
  <si>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</si>
  <si>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</si>
  <si>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</si>
  <si>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</si>
  <si>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</si>
  <si>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</si>
  <si>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</si>
  <si>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</si>
  <si>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</si>
  <si>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</si>
  <si>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</si>
  <si>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</si>
  <si>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</si>
  <si>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</si>
  <si>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</si>
  <si>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</si>
  <si>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</si>
  <si>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</si>
  <si>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</si>
  <si>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</si>
  <si>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</si>
  <si>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</si>
  <si>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</si>
  <si>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</si>
  <si>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</si>
  <si>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</si>
  <si>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</si>
  <si>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</si>
  <si>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</si>
  <si>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</si>
  <si>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</si>
  <si>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</si>
  <si>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</si>
  <si>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</si>
  <si>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</si>
  <si>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</si>
  <si>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</si>
  <si>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</si>
  <si>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</si>
  <si>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</si>
  <si>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</si>
  <si>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</si>
  <si>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</si>
  <si>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</si>
  <si>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</si>
  <si>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</si>
  <si>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</si>
  <si>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</si>
  <si>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</si>
  <si>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</si>
  <si>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</si>
  <si>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</si>
  <si>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</si>
  <si>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</si>
  <si>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</si>
  <si>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</si>
  <si>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</si>
  <si>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</si>
  <si>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</si>
  <si>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</si>
  <si>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</si>
  <si>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</si>
  <si>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</si>
  <si>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</si>
  <si>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</si>
  <si>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</si>
  <si>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</si>
  <si>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</si>
  <si>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</si>
  <si>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</si>
  <si>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</si>
  <si>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</si>
  <si>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</si>
  <si>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</si>
  <si>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</si>
  <si>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</si>
  <si>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</si>
  <si>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</si>
  <si>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</si>
  <si>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</si>
  <si>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</si>
  <si>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</si>
  <si>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</si>
  <si>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</si>
  <si>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</si>
  <si>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</si>
  <si>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</si>
  <si>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</si>
  <si>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</si>
  <si>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</si>
  <si>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</si>
  <si>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</si>
  <si>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</si>
  <si>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</si>
  <si>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</si>
  <si>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</si>
  <si>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</si>
  <si>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</si>
  <si>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</si>
  <si>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</si>
  <si>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</si>
  <si>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</si>
  <si>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</si>
  <si>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</si>
  <si>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</si>
  <si>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</si>
  <si>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</si>
  <si>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</si>
  <si>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</si>
  <si>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</si>
  <si>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</si>
  <si>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</si>
  <si>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</si>
  <si>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</si>
  <si>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</si>
  <si>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</si>
  <si>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</si>
  <si>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</si>
  <si>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</si>
  <si>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</si>
  <si>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</si>
  <si>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</si>
  <si>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</si>
  <si>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</si>
  <si>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</si>
  <si>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</si>
  <si>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</si>
  <si>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</si>
  <si>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</si>
  <si>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</si>
  <si>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</si>
  <si>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</si>
  <si>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</si>
  <si>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</si>
  <si>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</si>
  <si>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</si>
  <si>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</si>
  <si>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</si>
  <si>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</si>
  <si>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</si>
  <si>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</si>
  <si>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</si>
  <si>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</si>
  <si>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</si>
  <si>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</si>
  <si>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</si>
  <si>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</si>
  <si>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</si>
  <si>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</si>
  <si>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</si>
  <si>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</si>
  <si>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</si>
  <si>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</si>
  <si>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</si>
  <si>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</si>
  <si>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</si>
  <si>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</si>
  <si>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</si>
  <si>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</si>
  <si>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</si>
  <si>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</si>
  <si>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</si>
  <si>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</si>
  <si>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</si>
  <si>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</si>
  <si>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</si>
  <si>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</si>
  <si>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</si>
  <si>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</si>
  <si>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</si>
  <si>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</si>
  <si>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</si>
  <si>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</si>
  <si>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</si>
  <si>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</si>
  <si>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</si>
  <si>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</si>
  <si>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</si>
  <si>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</si>
  <si>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</si>
  <si>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</si>
  <si>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</si>
  <si>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</si>
  <si>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</si>
  <si>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</si>
  <si>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</si>
  <si>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</si>
  <si>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</si>
  <si>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</si>
  <si>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</si>
  <si>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</si>
  <si>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</si>
  <si>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</si>
  <si>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</si>
  <si>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</si>
  <si>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</si>
  <si>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</si>
  <si>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</si>
  <si>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</si>
  <si>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</si>
  <si>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</si>
  <si>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</si>
  <si>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</si>
  <si>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</si>
  <si>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</si>
  <si>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</si>
  <si>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</si>
  <si>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</si>
  <si>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</si>
  <si>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</si>
  <si>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</si>
  <si>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</si>
  <si>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</si>
  <si>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</si>
  <si>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</si>
  <si>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</si>
  <si>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</si>
  <si>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</si>
  <si>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</si>
  <si>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</si>
  <si>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</si>
  <si>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</si>
  <si>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</si>
  <si>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</si>
  <si>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</si>
  <si>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</si>
  <si>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</si>
  <si>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</si>
  <si>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</si>
  <si>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</si>
  <si>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</si>
  <si>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</si>
  <si>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</si>
  <si>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</si>
  <si>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</si>
  <si>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</si>
  <si>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</si>
  <si>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</si>
  <si>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</si>
  <si>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</si>
  <si>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</si>
  <si>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</si>
  <si>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</si>
  <si>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</si>
  <si>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</si>
  <si>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</si>
  <si>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</si>
  <si>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</si>
  <si>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</si>
  <si>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</si>
  <si>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</si>
  <si>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</si>
  <si>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</si>
  <si>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</si>
  <si>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</si>
  <si>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</si>
  <si>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</si>
  <si>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</si>
  <si>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</si>
  <si>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</si>
  <si>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</si>
  <si>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</si>
  <si>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</si>
  <si>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</si>
  <si>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</si>
  <si>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</si>
  <si>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</si>
  <si>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</si>
  <si>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</si>
  <si>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</si>
  <si>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</si>
  <si>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</si>
  <si>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</si>
  <si>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</si>
  <si>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</si>
  <si>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</si>
  <si>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</si>
  <si>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</si>
  <si>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</si>
  <si>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</si>
  <si>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</si>
  <si>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</si>
  <si>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</si>
  <si>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</si>
  <si>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</si>
  <si>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</si>
  <si>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</si>
  <si>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</si>
  <si>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</si>
  <si>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</si>
  <si>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</si>
  <si>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</si>
  <si>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</si>
  <si>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</si>
  <si>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</si>
  <si>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</si>
  <si>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</si>
  <si>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</si>
  <si>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</si>
  <si>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</si>
  <si>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</si>
  <si>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</si>
  <si>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</si>
  <si>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</si>
  <si>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</si>
  <si>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</si>
  <si>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</si>
  <si>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</si>
  <si>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</si>
  <si>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</si>
  <si>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</si>
  <si>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</si>
  <si>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</si>
  <si>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</si>
  <si>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</si>
  <si>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</si>
  <si>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</si>
  <si>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</si>
  <si>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</si>
  <si>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</si>
  <si>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</si>
  <si>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</si>
  <si>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</si>
  <si>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</si>
  <si>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</si>
  <si>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</si>
  <si>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</si>
  <si>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</si>
  <si>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</si>
  <si>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</si>
  <si>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</si>
  <si>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</si>
  <si>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</si>
  <si>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</si>
  <si>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</si>
  <si>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</si>
  <si>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</si>
  <si>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</si>
  <si>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</si>
  <si>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</si>
  <si>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</si>
  <si>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</si>
  <si>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</si>
  <si>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</si>
  <si>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</si>
  <si>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</si>
  <si>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</si>
  <si>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</si>
  <si>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</si>
  <si>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</si>
  <si>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</si>
  <si>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</si>
  <si>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</si>
  <si>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</si>
  <si>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</si>
  <si>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</si>
  <si>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</si>
  <si>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</si>
  <si>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</si>
  <si>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</si>
  <si>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</si>
  <si>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</si>
  <si>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</si>
  <si>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</si>
  <si>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</si>
  <si>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</si>
  <si>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</si>
  <si>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</si>
  <si>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</si>
  <si>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</si>
  <si>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</si>
  <si>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</si>
  <si>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</si>
  <si>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</si>
  <si>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</si>
  <si>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</si>
  <si>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</si>
  <si>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</si>
  <si>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</si>
  <si>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</si>
  <si>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</si>
  <si>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</si>
  <si>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</si>
  <si>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</si>
  <si>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</si>
  <si>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</si>
  <si>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</si>
  <si>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</si>
  <si>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</si>
  <si>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</si>
  <si>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</si>
  <si>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</si>
  <si>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</si>
  <si>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</si>
  <si>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</si>
  <si>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</si>
  <si>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</si>
  <si>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</si>
  <si>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</si>
  <si>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</si>
  <si>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</si>
  <si>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</si>
  <si>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</si>
  <si>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</si>
  <si>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</si>
  <si>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</si>
  <si>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</si>
  <si>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</si>
  <si>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</si>
  <si>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</si>
  <si>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</si>
  <si>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</si>
  <si>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</si>
  <si>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</si>
  <si>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</si>
  <si>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</si>
  <si>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</si>
  <si>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</si>
  <si>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</si>
  <si>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</si>
  <si>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</si>
  <si>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</si>
  <si>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</si>
  <si>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</si>
  <si>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</si>
  <si>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</si>
  <si>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</si>
  <si>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</si>
  <si>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</si>
  <si>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</si>
  <si>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</si>
  <si>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</si>
  <si>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</si>
  <si>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</si>
  <si>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</si>
  <si>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</si>
  <si>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</si>
  <si>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</si>
  <si>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</si>
  <si>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</si>
  <si>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</si>
  <si>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</si>
  <si>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</si>
  <si>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</si>
  <si>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</si>
  <si>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</si>
  <si>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</si>
  <si>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</si>
  <si>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</si>
  <si>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</si>
  <si>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</si>
  <si>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</si>
  <si>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</si>
  <si>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</si>
  <si>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</si>
  <si>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</si>
  <si>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</si>
  <si>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</si>
  <si>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</si>
  <si>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</si>
  <si>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</si>
  <si>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</si>
  <si>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</si>
  <si>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</si>
  <si>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</si>
  <si>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</si>
  <si>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</si>
  <si>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</si>
  <si>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</si>
  <si>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</si>
  <si>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</si>
  <si>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</si>
  <si>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</si>
  <si>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</si>
  <si>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</si>
  <si>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</si>
  <si>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</si>
  <si>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</si>
  <si>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</si>
  <si>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</si>
  <si>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</si>
  <si>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</si>
  <si>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</si>
  <si>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</si>
  <si>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</si>
  <si>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</si>
  <si>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</si>
  <si>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</si>
  <si>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</si>
  <si>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</si>
  <si>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</si>
  <si>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</si>
  <si>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</si>
  <si>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</si>
  <si>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</si>
  <si>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</si>
  <si>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</si>
  <si>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</si>
  <si>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</si>
  <si>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</si>
  <si>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</si>
  <si>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</si>
  <si>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</si>
  <si>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</si>
  <si>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</si>
  <si>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</si>
  <si>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</si>
  <si>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</si>
  <si>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</si>
  <si>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</si>
  <si>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</si>
  <si>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</si>
  <si>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</si>
  <si>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</si>
  <si>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</si>
  <si>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</si>
  <si>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</si>
  <si>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</si>
  <si>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</si>
  <si>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</si>
  <si>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</si>
  <si>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</si>
  <si>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</si>
  <si>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</si>
  <si>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</si>
  <si>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</si>
  <si>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</si>
  <si>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</si>
  <si>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</si>
  <si>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</si>
  <si>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</si>
  <si>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</si>
  <si>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</si>
  <si>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</si>
  <si>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</si>
  <si>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</si>
  <si>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</si>
  <si>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</si>
  <si>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</si>
  <si>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</si>
  <si>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</si>
  <si>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</si>
  <si>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</si>
  <si>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</si>
  <si>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</si>
  <si>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</si>
  <si>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</si>
  <si>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</si>
  <si>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</si>
  <si>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</si>
  <si>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</si>
  <si>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</si>
  <si>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</si>
  <si>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</si>
  <si>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</si>
  <si>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</si>
  <si>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</si>
  <si>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</si>
  <si>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</si>
  <si>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</si>
  <si>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</si>
  <si>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</si>
  <si>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</si>
  <si>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</si>
  <si>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</si>
  <si>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</si>
  <si>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</si>
  <si>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</si>
  <si>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</si>
  <si>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</si>
  <si>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</si>
  <si>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</si>
  <si>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</si>
  <si>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</si>
  <si>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</si>
  <si>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</si>
  <si>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</si>
  <si>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</si>
  <si>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</si>
  <si>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</si>
  <si>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</si>
  <si>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</si>
  <si>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</si>
  <si>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</si>
  <si>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</si>
  <si>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</si>
  <si>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</si>
  <si>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</si>
  <si>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</si>
  <si>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</si>
  <si>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</si>
  <si>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</si>
  <si>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</si>
  <si>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</si>
  <si>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</si>
  <si>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</si>
  <si>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</si>
  <si>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</si>
  <si>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</si>
  <si>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</si>
  <si>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</si>
  <si>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</si>
  <si>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</si>
  <si>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</si>
  <si>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</si>
  <si>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</si>
  <si>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</si>
  <si>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</si>
  <si>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</si>
  <si>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</si>
  <si>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</si>
  <si>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</si>
  <si>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</si>
  <si>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</si>
  <si>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</si>
  <si>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</si>
  <si>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</si>
  <si>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</si>
  <si>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</si>
  <si>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</si>
  <si>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</si>
  <si>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</si>
  <si>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</si>
  <si>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</si>
  <si>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</si>
  <si>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</si>
  <si>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</si>
  <si>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</si>
  <si>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</si>
  <si>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</si>
  <si>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</si>
  <si>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</si>
  <si>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</si>
  <si>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</si>
  <si>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</si>
  <si>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</si>
  <si>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</si>
  <si>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</si>
  <si>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</si>
  <si>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</si>
  <si>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</si>
  <si>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</si>
  <si>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</si>
  <si>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</si>
  <si>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</si>
  <si>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</si>
  <si>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</si>
  <si>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</si>
  <si>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</si>
  <si>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</si>
  <si>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</si>
  <si>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</si>
  <si>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</si>
  <si>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</si>
  <si>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</si>
  <si>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</si>
  <si>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</si>
  <si>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</si>
  <si>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</si>
  <si>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</si>
  <si>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</si>
  <si>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</si>
  <si>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</si>
  <si>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</si>
  <si>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</si>
  <si>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</si>
  <si>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</si>
  <si>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</si>
  <si>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</si>
  <si>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</si>
  <si>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</si>
  <si>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</si>
  <si>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</si>
  <si>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</si>
  <si>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</si>
  <si>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</si>
  <si>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</si>
  <si>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</si>
  <si>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</si>
  <si>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</si>
  <si>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</si>
  <si>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</si>
  <si>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</si>
  <si>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</si>
  <si>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</si>
  <si>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</si>
  <si>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</si>
  <si>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</si>
  <si>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</si>
  <si>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</si>
  <si>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</si>
  <si>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</si>
  <si>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</si>
  <si>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</si>
  <si>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</si>
  <si>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</si>
  <si>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</si>
  <si>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</si>
  <si>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</si>
  <si>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</si>
  <si>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</si>
  <si>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</si>
  <si>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</si>
  <si>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</si>
  <si>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</si>
  <si>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</si>
  <si>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</si>
  <si>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</si>
  <si>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</si>
  <si>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</si>
  <si>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</si>
  <si>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</si>
  <si>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</si>
  <si>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</si>
  <si>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</si>
  <si>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</si>
  <si>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</si>
  <si>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</si>
  <si>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</si>
  <si>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</si>
  <si>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</si>
  <si>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</si>
  <si>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</si>
  <si>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</si>
  <si>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</si>
  <si>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</si>
  <si>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</si>
  <si>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</si>
  <si>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</si>
  <si>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</si>
  <si>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</si>
  <si>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</si>
  <si>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</si>
  <si>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</si>
  <si>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</si>
  <si>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</si>
  <si>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</si>
  <si>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</si>
  <si>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</si>
  <si>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</si>
  <si>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</si>
  <si>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</si>
  <si>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</si>
  <si>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</si>
  <si>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</si>
  <si>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</si>
  <si>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</si>
  <si>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</si>
  <si>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</si>
  <si>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</si>
  <si>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</si>
  <si>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</si>
  <si>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</si>
  <si>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</si>
  <si>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</si>
  <si>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</si>
  <si>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</si>
  <si>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</si>
  <si>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</si>
  <si>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</si>
  <si>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</si>
  <si>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</si>
  <si>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</si>
  <si>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</si>
  <si>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</si>
  <si>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</si>
  <si>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</si>
  <si>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</si>
  <si>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</si>
  <si>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</si>
  <si>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</si>
  <si>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</si>
  <si>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</si>
  <si>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</si>
  <si>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</si>
  <si>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</si>
  <si>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</si>
  <si>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</si>
  <si>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</si>
  <si>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</si>
  <si>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</si>
  <si>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</si>
  <si>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</si>
  <si>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</si>
  <si>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</si>
  <si>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</si>
  <si>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</si>
  <si>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</si>
  <si>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</si>
  <si>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</si>
  <si>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</si>
  <si>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</si>
  <si>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</si>
  <si>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</si>
  <si>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</si>
  <si>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</si>
  <si>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</si>
  <si>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</si>
  <si>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</si>
  <si>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</si>
  <si>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</si>
  <si>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</si>
  <si>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</si>
  <si>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</si>
  <si>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</si>
  <si>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</si>
  <si>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</si>
  <si>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</si>
  <si>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</si>
  <si>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</si>
  <si>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</si>
  <si>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</si>
  <si>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</si>
  <si>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</si>
  <si>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</si>
  <si>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</si>
  <si>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</si>
  <si>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</si>
  <si>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</si>
  <si>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</si>
  <si>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</si>
  <si>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</si>
  <si>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</si>
  <si>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</si>
  <si>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</si>
  <si>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</si>
  <si>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</si>
  <si>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</si>
  <si>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</si>
  <si>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</si>
  <si>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</si>
  <si>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</si>
  <si>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</si>
  <si>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</si>
  <si>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</si>
  <si>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</si>
  <si>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</si>
  <si>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</si>
  <si>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</si>
  <si>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</si>
  <si>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</si>
  <si>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</si>
  <si>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</si>
  <si>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</si>
  <si>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</si>
  <si>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</si>
  <si>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</si>
  <si>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</si>
  <si>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</si>
  <si>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</si>
  <si>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</si>
  <si>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</si>
  <si>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</si>
  <si>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</si>
  <si>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</si>
  <si>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</si>
  <si>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</si>
  <si>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</si>
  <si>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</si>
  <si>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</si>
  <si>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</si>
  <si>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</si>
  <si>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</si>
  <si>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</si>
  <si>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</si>
  <si>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</si>
  <si>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</si>
  <si>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</si>
  <si>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</si>
  <si>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</si>
  <si>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</si>
  <si>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</si>
  <si>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</si>
  <si>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</si>
  <si>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</si>
  <si>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</si>
  <si>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</si>
  <si>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</si>
  <si>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</si>
  <si>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</si>
  <si>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</si>
  <si>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</si>
  <si>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</si>
  <si>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</si>
  <si>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</si>
  <si>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</si>
  <si>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</si>
  <si>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</si>
  <si>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</si>
  <si>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</si>
  <si>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</si>
  <si>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</si>
  <si>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</si>
  <si>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</si>
  <si>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</si>
  <si>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</si>
  <si>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</si>
  <si>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</si>
  <si>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</si>
  <si>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</si>
  <si>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</si>
  <si>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</si>
  <si>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</si>
  <si>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</si>
  <si>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</si>
  <si>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</si>
  <si>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</si>
  <si>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</si>
  <si>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</si>
  <si>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</si>
  <si>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</si>
  <si>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</si>
  <si>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</si>
  <si>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</si>
  <si>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</si>
  <si>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</si>
  <si>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</si>
  <si>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</si>
  <si>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</si>
  <si>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</si>
  <si>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</si>
  <si>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</si>
  <si>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</si>
  <si>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</si>
  <si>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</si>
  <si>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</si>
  <si>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</si>
  <si>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</si>
  <si>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</si>
  <si>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</si>
  <si>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</si>
  <si>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</si>
  <si>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</si>
  <si>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</si>
  <si>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</si>
  <si>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</si>
  <si>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</si>
  <si>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</si>
  <si>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</si>
  <si>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</si>
  <si>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</si>
  <si>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</si>
  <si>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</si>
  <si>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</si>
  <si>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</si>
  <si>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</si>
  <si>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</si>
  <si>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</si>
  <si>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</si>
  <si>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</si>
  <si>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</si>
  <si>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</si>
  <si>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</si>
  <si>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</si>
  <si>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</si>
  <si>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</si>
  <si>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</si>
  <si>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</si>
  <si>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</si>
  <si>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</si>
  <si>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</si>
  <si>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</si>
  <si>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</si>
  <si>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</si>
  <si>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</si>
  <si>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</si>
  <si>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</si>
  <si>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</si>
  <si>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</si>
  <si>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</si>
  <si>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</si>
  <si>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</si>
  <si>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</si>
  <si>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</si>
  <si>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</si>
  <si>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</si>
  <si>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</si>
  <si>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</si>
  <si>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</si>
  <si>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</si>
  <si>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</si>
  <si>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</si>
  <si>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</si>
  <si>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</si>
  <si>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</si>
  <si>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</si>
  <si>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</si>
  <si>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</si>
  <si>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</si>
  <si>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</si>
  <si>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</si>
  <si>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</si>
  <si>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</si>
  <si>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</si>
  <si>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</si>
  <si>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</si>
  <si>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</si>
  <si>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</si>
  <si>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</si>
  <si>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</si>
  <si>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</si>
  <si>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</si>
  <si>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</si>
  <si>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</si>
  <si>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</si>
  <si>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</si>
  <si>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</si>
  <si>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</si>
  <si>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</si>
  <si>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</si>
  <si>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</si>
  <si>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</si>
  <si>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</si>
  <si>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</si>
  <si>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</si>
  <si>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</si>
  <si>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</si>
  <si>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</si>
  <si>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</si>
  <si>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</si>
  <si>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</si>
  <si>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</si>
  <si>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</si>
  <si>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</si>
  <si>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</si>
  <si>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</si>
  <si>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</si>
  <si>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</si>
  <si>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</si>
  <si>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</si>
  <si>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</si>
  <si>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</si>
  <si>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</si>
  <si>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</si>
  <si>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</si>
  <si>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</si>
  <si>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</si>
  <si>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</si>
  <si>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</si>
  <si>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</si>
  <si>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</si>
  <si>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</si>
  <si>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</si>
  <si>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</si>
  <si>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</si>
  <si>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</si>
  <si>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</si>
  <si>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</si>
  <si>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</si>
  <si>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</si>
  <si>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</si>
  <si>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</si>
  <si>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</si>
  <si>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</si>
  <si>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</si>
  <si>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</si>
  <si>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</si>
  <si>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</si>
  <si>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</si>
  <si>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</si>
  <si>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</si>
  <si>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</si>
  <si>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</si>
  <si>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</si>
  <si>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</si>
  <si>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</si>
  <si>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</si>
  <si>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</si>
  <si>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</si>
  <si>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</si>
  <si>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</si>
  <si>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</si>
  <si>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</si>
  <si>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</si>
  <si>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</si>
  <si>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</si>
  <si>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</si>
  <si>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</si>
  <si>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</si>
  <si>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</si>
  <si>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</si>
  <si>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</si>
  <si>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</si>
  <si>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</si>
  <si>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</si>
  <si>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</si>
  <si>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</si>
  <si>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</si>
  <si>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</si>
  <si>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</si>
  <si>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</si>
  <si>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</si>
  <si>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</si>
  <si>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</si>
  <si>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</si>
  <si>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</si>
  <si>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</si>
  <si>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</si>
  <si>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</si>
  <si>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</si>
  <si>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</si>
  <si>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</si>
  <si>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</si>
  <si>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</si>
  <si>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</si>
  <si>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</si>
  <si>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</si>
  <si>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</si>
  <si>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</si>
  <si>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</si>
  <si>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</si>
  <si>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</si>
  <si>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</si>
  <si>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</si>
  <si>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</si>
  <si>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</si>
  <si>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</si>
  <si>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</si>
  <si>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</si>
  <si>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</si>
  <si>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</si>
  <si>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</si>
  <si>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</si>
  <si>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</si>
  <si>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</si>
  <si>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</si>
  <si>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</si>
  <si>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</si>
  <si>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</si>
  <si>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</si>
  <si>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</si>
  <si>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</si>
  <si>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</si>
  <si>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</si>
  <si>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</si>
  <si>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</si>
  <si>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</si>
  <si>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</si>
  <si>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</si>
  <si>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</si>
  <si>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</si>
  <si>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</si>
  <si>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</si>
  <si>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</si>
  <si>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</si>
  <si>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</si>
  <si>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</si>
  <si>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</si>
  <si>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</si>
  <si>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</si>
  <si>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</si>
  <si>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</si>
  <si>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</si>
  <si>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</si>
  <si>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</si>
  <si>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</si>
  <si>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</si>
  <si>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</si>
  <si>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</si>
  <si>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</si>
  <si>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</si>
  <si>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</si>
  <si>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</si>
  <si>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</si>
  <si>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</si>
  <si>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</si>
  <si>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</si>
  <si>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</si>
  <si>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</si>
  <si>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</si>
  <si>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</si>
  <si>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</si>
  <si>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</si>
  <si>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</si>
  <si>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</si>
  <si>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</si>
  <si>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</si>
  <si>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</si>
  <si>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</si>
  <si>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</si>
  <si>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</si>
  <si>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</si>
  <si>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</si>
  <si>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</si>
  <si>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</si>
  <si>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</si>
  <si>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</si>
  <si>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</si>
  <si>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</si>
  <si>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</si>
  <si>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</si>
  <si>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</si>
  <si>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</si>
  <si>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</si>
  <si>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</si>
  <si>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</si>
  <si>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</si>
  <si>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</si>
  <si>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</si>
  <si>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</si>
  <si>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</si>
  <si>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</si>
  <si>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</si>
  <si>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</si>
  <si>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</si>
  <si>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</si>
  <si>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</si>
  <si>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</si>
  <si>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</si>
  <si>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</si>
  <si>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</si>
  <si>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</si>
  <si>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</si>
  <si>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</si>
  <si>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</si>
  <si>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</si>
  <si>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</si>
  <si>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</si>
  <si>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</si>
  <si>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</si>
  <si>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</si>
  <si>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</si>
  <si>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</si>
  <si>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</si>
  <si>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</si>
  <si>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</si>
  <si>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</si>
  <si>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</si>
  <si>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</si>
  <si>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</si>
  <si>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</si>
  <si>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</si>
  <si>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</si>
  <si>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</si>
  <si>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</si>
  <si>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</si>
  <si>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</si>
  <si>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</si>
  <si>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</si>
  <si>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</si>
  <si>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</si>
  <si>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</si>
  <si>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</si>
  <si>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</si>
  <si>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</si>
  <si>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</si>
  <si>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</si>
  <si>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</si>
  <si>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</si>
  <si>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</si>
  <si>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</si>
  <si>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</si>
  <si>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</si>
  <si>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</si>
  <si>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</si>
  <si>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</si>
  <si>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</si>
  <si>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</si>
  <si>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</si>
  <si>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</si>
  <si>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</si>
  <si>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</si>
  <si>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</si>
  <si>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</si>
  <si>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</si>
  <si>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</si>
  <si>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</si>
  <si>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</si>
  <si>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</si>
  <si>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</si>
  <si>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</si>
  <si>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</si>
  <si>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</si>
  <si>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</si>
  <si>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</si>
  <si>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</si>
  <si>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</si>
  <si>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</si>
  <si>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</si>
  <si>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</si>
  <si>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</si>
  <si>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</si>
  <si>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</si>
  <si>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</si>
  <si>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</si>
  <si>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</si>
  <si>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</si>
  <si>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</si>
  <si>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</si>
  <si>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</si>
  <si>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</si>
  <si>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</si>
  <si>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</si>
  <si>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</si>
  <si>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</si>
  <si>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</si>
  <si>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</si>
  <si>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</si>
  <si>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</si>
  <si>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</si>
  <si>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</si>
  <si>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</si>
  <si>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</si>
  <si>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</si>
  <si>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</si>
  <si>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</si>
  <si>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</si>
  <si>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</si>
  <si>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</si>
  <si>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</si>
  <si>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</si>
  <si>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</si>
  <si>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</si>
  <si>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</si>
  <si>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</si>
  <si>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</si>
  <si>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</si>
  <si>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</si>
  <si>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</si>
  <si>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</si>
  <si>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</si>
  <si>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</si>
  <si>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</si>
  <si>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</si>
  <si>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</si>
  <si>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</si>
  <si>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</si>
  <si>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</si>
  <si>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</si>
  <si>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</si>
  <si>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</si>
  <si>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</si>
  <si>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</si>
  <si>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</si>
  <si>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</si>
  <si>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</si>
  <si>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</si>
  <si>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</si>
  <si>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</si>
  <si>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</si>
  <si>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</si>
  <si>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</si>
  <si>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</si>
  <si>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</si>
  <si>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</si>
  <si>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</si>
  <si>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</si>
  <si>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</si>
  <si>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</si>
  <si>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</si>
  <si>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</si>
  <si>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</si>
  <si>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</si>
  <si>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</si>
  <si>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</si>
  <si>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</si>
  <si>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</si>
  <si>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</si>
  <si>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</si>
  <si>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</si>
  <si>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</si>
  <si>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</si>
  <si>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</si>
  <si>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</si>
  <si>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</si>
  <si>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</si>
  <si>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</si>
  <si>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</si>
  <si>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</si>
  <si>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</si>
  <si>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</si>
  <si>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</si>
  <si>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</si>
  <si>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</si>
  <si>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</si>
  <si>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</si>
  <si>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</si>
  <si>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</si>
  <si>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</si>
  <si>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</si>
  <si>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</si>
  <si>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</si>
  <si>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</si>
  <si>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</si>
  <si>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</si>
  <si>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</si>
  <si>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</si>
  <si>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</si>
  <si>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</si>
  <si>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</si>
  <si>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</si>
  <si>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</si>
  <si>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</si>
  <si>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</si>
  <si>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</si>
  <si>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</si>
  <si>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</si>
  <si>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</si>
  <si>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</si>
  <si>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</si>
  <si>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</si>
  <si>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</si>
  <si>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</si>
  <si>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</si>
  <si>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</si>
  <si>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</si>
  <si>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</si>
  <si>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</si>
  <si>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</si>
  <si>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</si>
  <si>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</si>
  <si>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PCM-20251027-00000395</t>
  </si>
  <si>
    <t>hjr0115</t>
  </si>
  <si>
    <t>EM team on the way ned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</si>
  <si>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</si>
  <si>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</si>
  <si>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</si>
  <si>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</si>
  <si>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</si>
  <si>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</si>
  <si>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PCM-20251027-00000674</t>
  </si>
  <si>
    <t>PCM-20251027-00000454</t>
  </si>
  <si>
    <t>Sceco outage in TLT area
Teams engaged to secure HUB and also in parallel doing sceco complain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</si>
</sst>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6" totalsRowShown="0" headerRowDxfId="48" dataDxfId="47" headerRowBorderDxfId="45" tableBorderDxfId="46" totalsRowBorderDxfId="44">
  <autoFilter ref="A1:L20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294.40666817129386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13.911679745368019</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45957.35509409722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45957.35509409722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45957.35509409722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45957.35509409722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45957.35509409722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45957.35509409722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45957.35509409722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45957.35509409722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45957.35509409722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45957.35509409722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45957.35509409722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45957.35509409722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45957.35509409722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45957.35509409722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45957.35509409722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45957.35509409722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45957.35509409722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45957.35509409722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45957.35509409722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45957.35509409722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45957.35509409722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45957.35509409722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45957.35509409722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45957.35509409722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45957.35509409722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45957.35509409722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45957.35509409722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45957.35509409722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45957.35509409722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45957.35509409722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45957.35509409722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45957.35509409722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45957.35509409722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45957.35509409722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45957.35509409722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45957.35509409722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45957.35509409722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45957.35509409722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45957.35509409722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45957.35509409722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45957.35509409722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45957.35509409722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45957.35509409722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45957.35509409722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45957.35509409722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45957.35509409722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45957.35509409722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45957.35509409722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45957.35509409722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45957.35509409722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45957.35509409722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45957.35509409722</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45957.35509409722</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260A127D-8CC9-48FD-A882-4C8EFDFE9963}"/>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E10" sqref="E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132.35525613425852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45957.35509409722</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45957.35509409722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45957.35509409722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R2</v>
      </c>
      <c r="C7" s="18"/>
      <c r="D7" s="18" t="s">
        <v>18458</v>
      </c>
      <c r="E7" s="114"/>
      <c r="F7" s="115"/>
      <c r="G7" s="116">
        <f ca="1">IFERROR(NOW()-F7,"-")</f>
        <v>45957.35509409722</v>
      </c>
      <c r="H7" s="115"/>
      <c r="I7" s="18" t="str">
        <f>IFERROR(VLOOKUP(D7,DB!A:F,6,0),"")</f>
        <v>SCECO</v>
      </c>
      <c r="J7" s="18" t="str">
        <f>IFERROR(VLOOKUP(D7,DB!A:G,7,0),"")</f>
        <v>Dead</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45957.35509409722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45957.35509409722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45957.35509409722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45957.35509409722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45957.35509409722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45957.35509409722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45957.35509409722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45957.35509409722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45957.35509409722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45957.35509409722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45957.35509409722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45957.35509409722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45957.35509409722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45957.35509409722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45957.35509409722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45957.35509409722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45957.35509409722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45957.35509409722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45957.35509409722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45957.35509409722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45957.35509409722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45957.35509409722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45957.35509409722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45957.35509409722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45957.35509409722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45957.35509409722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45957.35509409722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45957.35509409722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45957.35509409722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45957.35509409722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45957.35509409722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45957.35509409722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45957.35509409722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45957.35509409722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45957.35509409722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45957.35509409722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45957.35509409722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45957.35509409722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45957.35509409722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45957.35509409722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45957.35509409722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45957.35509409722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45957.35509409722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45957.35509409722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45957.35509409722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45957.35509409722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45957.35509409722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45957.35509409722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45957.35509409722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45957.35509409722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45957.35509409722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45957.35509409722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45957.35509409722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45957.35509409722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45957.35509409722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45957.35509409722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45957.35509409722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45957.35509409722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45957.35509409722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45957.35509409722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45957.35509409722</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45957.35509409722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45957.35509409722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45957.35509409722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45957.35509409722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45957.35509409722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45957.35509409722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45957.35509409722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45957.35509409722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45957.35509409722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45957.35509409722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45957.35509409722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45957.35509409722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45957.35509409722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45957.35509409722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45957.35509409722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45957.35509409722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45957.35509409722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45957.35509409722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45957.35509409722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45957.35509409722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45957.35509409722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45957.35509409722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45957.35509409722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45957.35509409722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45957.35509409722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45957.35509409722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45957.35509409722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45957.35509409722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45957.35509409722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45957.35509409722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45957.35509409722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45957.35509409722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45957.35509409722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45957.35509409722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45957.35509409722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45957.35509409722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45957.35509409722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45957.35509409722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45957.35509409722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45957.35509409722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45957.35509409722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45957.35509409722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45957.35509409722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45957.35509409722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45957.35509409722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45957.35509409722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45957.35509409722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45957.35509409722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45957.35509409722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45957.35509409722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45957.35509409722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45957.35509409722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45957.35509409722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45957.35509409722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45957.35509409722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45957.35509409722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45957.35509409722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45957.35509409722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45957.35509409722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45957.35509409722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45957.35509409722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45957.35509409722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45957.35509409722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45957.35509409722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45957.35509409722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45957.35509409722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45957.35509409722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45957.35509409722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45957.35509409722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45957.35509409722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45957.35509409722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45957.35509409722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45957.35509409722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45957.35509409722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45957.35509409722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45957.35509409722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45957.35509409722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45957.35509409722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45957.35509409722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45957.35509409722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45957.35509409722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45957.35509409722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45957.35509409722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45957.35509409722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45957.35509409722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45957.35509409722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45957.35509409722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45957.35509409722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45957.35509409722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45957.35509409722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45957.35509409722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45957.35509409722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45957.35509409722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45957.35509409722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45957.35509409722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45957.35509409722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45957.35509409722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45957.35509409722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45957.35509409722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45957.35509409722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45957.35509409722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45957.35509409722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45957.35509409722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45957.35509409722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45957.35509409722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45957.35509409722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45957.35509409722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45957.35509409722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45957.35509409722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45957.35509409722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45957.35509409722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45957.35509409722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45957.35509409722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45957.35509409722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45957.35509409722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45957.35509409722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45957.35509409722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45957.35509409722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45957.35509409722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45957.35509409722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45957.35509409722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45957.35509409722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45957.35509409722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45957.35509409722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45957.35509409722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45957.35509409722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45957.35509409722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45957.35509409722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45957.35509409722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45957.35509409722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45957.35509409722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45957.35509409722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45957.35509409722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45957.35509409722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45957.35509409722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45957.35509409722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45957.35509409722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45957.35509409722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45957.35509409722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45957.35509409722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45957.35509409722</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45957.35509409722</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45957.35509409722</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45957.35509409722</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45957.35509409722</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45957.35509409722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45957.35509409722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45957.35509409722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45957.35509409722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45957.35509409722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45957.35509409722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45957.35509409722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45957.35509409722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45957.35509409722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45957.35509409722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45957.35509409722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45957.35509409722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45957.35509409722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45957.35509409722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45957.35509409722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45957.35509409722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45957.35509409722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45957.35509409722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45957.35509409722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45957.35509409722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45957.35509409722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45957.35509409722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45957.35509409722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45957.35509409722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45957.35509409722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45957.35509409722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45957.35509409722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45957.35509409722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45957.35509409722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45957.35509409722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45957.35509409722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45957.35509409722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45957.35509409722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45957.35509409722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45957.35509409722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45957.35509409722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45957.35509409722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45957.35509409722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45957.35509409722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45957.35509409722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45957.35509409722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45957.35509409722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45957.35509409722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45957.35509409722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45957.35509409722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45957.35509409722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45957.35509409722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45957.35509409722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45957.35509409722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45957.35509409722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45957.35509409722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45957.35509409722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45957.35509409722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45957.35509409722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45957.35509409722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45957.35509409722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45957.35509409722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45957.35509409722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45957.35509409722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45957.35509409722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45957.35509409722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45957.35509409722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45957.35509409722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45957.35509409722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45957.35509409722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45957.35509409722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45957.35509409722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45957.35509409722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45957.35509409722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45957.35509409722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45957.35509409722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45957.35509409722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45957.35509409722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45957.35509409722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45957.35509409722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45957.35509409722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45957.35509409722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45957.35509409722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45957.35509409722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45957.35509409722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45957.35509409722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45957.35509409722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45957.35509409722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45957.35509409722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45957.35509409722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45957.35509409722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45957.35509409722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45957.35509409722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45957.35509409722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45957.35509409722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45957.35509409722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45957.35509409722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45957.35509409722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45957.35509409722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45957.35509409722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45957.35509409722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45957.35509409722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45957.35509409722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45957.35509409722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45957.35509409722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45957.35509409722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45957.35509409722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45957.35509409722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45957.35509409722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45957.35509409722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45957.35509409722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45957.35509409722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45957.35509409722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45957.35509409722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45957.35509409722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45957.35509409722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45957.35509409722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45957.35509409722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45957.35509409722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45957.35509409722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45957.35509409722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45957.35509409722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45957.35509409722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45957.35509409722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45957.35509409722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45957.35509409722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45957.35509409722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45957.35509409722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45957.35509409722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45957.35509409722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45957.35509409722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45957.35509409722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45957.35509409722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45957.35509409722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45957.35509409722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45957.35509409722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45957.35509409722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45957.35509409722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45957.35509409722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45957.35509409722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45957.35509409722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45957.35509409722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45957.35509409722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45957.35509409722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45957.35509409722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45957.35509409722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45957.35509409722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45957.35509409722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45957.35509409722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45957.35509409722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45957.35509409722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45957.35509409722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45957.35509409722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45957.35509409722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45957.35509409722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45957.35509409722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45957.35509409722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45957.35509409722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45957.35509409722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45957.35509409722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45957.35509409722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45957.35509409722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45957.35509409722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45957.35509409722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45957.35509409722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45957.35509409722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45957.35509409722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45957.35509409722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45957.35509409722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45957.35509409722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45957.35509409722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45957.35509409722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45957.35509409722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45957.35509409722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45957.35509409722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45957.35509409722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45957.35509409722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45957.35509409722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45957.35509409722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45957.35509409722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45957.35509409722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45957.35509409722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45957.35509409722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45957.35509409722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45957.35509409722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45957.35509409722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45957.35509409722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45957.35509409722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45957.35509409722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45957.35509409722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45957.35509409722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45957.35509409722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45957.35509409722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45957.35509409722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45957.35509409722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45957.35509409722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45957.35509409722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45957.35509409722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45957.35509409722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45957.35509409722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45957.35509409722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45957.35509409722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45957.35509409722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45957.35509409722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45957.35509409722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45957.35509409722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45957.35509409722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45957.35509409722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45957.35509409722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45957.35509409722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45957.35509409722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45957.35509409722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45957.35509409722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45957.35509409722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45957.35509409722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45957.35509409722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45957.35509409722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45957.35509409722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45957.35509409722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45957.35509409722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45957.35509409722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45957.35509409722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45957.35509409722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45957.35509409722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45957.35509409722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45957.35509409722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45957.35509409722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45957.35509409722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45957.35509409722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45957.35509409722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45957.35509409722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45957.35509409722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45957.35509409722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45957.35509409722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45957.35509409722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45957.35509409722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45957.35509409722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45957.35509409722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45957.35509409722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45957.35509409722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45957.35509409722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45957.35509409722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45957.35509409722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45957.35509409722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45957.35509409722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45957.35509409722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45957.35509409722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45957.35509409722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45957.35509409722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45957.35509409722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45957.35509409722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45957.35509409722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45957.35509409722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45957.35509409722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45957.35509409722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45957.35509409722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45957.35509409722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45957.35509409722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45957.35509409722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45957.35509409722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45957.35509409722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45957.35509409722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45957.35509409722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45957.35509409722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45957.35509409722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45957.35509409722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45957.35509409722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45957.35509409722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45957.35509409722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45957.35509409722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45957.35509409722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45957.35509409722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45957.35509409722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45957.35509409722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45957.35509409722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45957.35509409722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45957.35509409722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45957.35509409722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45957.35509409722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45957.35509409722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45957.35509409722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45957.35509409722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45957.35509409722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45957.35509409722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45957.35509409722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45957.35509409722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45957.35509409722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45957.35509409722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45957.35509409722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45957.35509409722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45957.35509409722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45957.35509409722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45957.35509409722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45957.35509409722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45957.35509409722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45957.35509409722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45957.35509409722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45957.35509409722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45957.35509409722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45957.35509409722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45957.35509409722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45957.35509409722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45957.35509409722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45957.35509409722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45957.35509409722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45957.35509409722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45957.35509409722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45957.35509409722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45957.35509409722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45957.35509409722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45957.35509409722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45957.35509409722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45957.35509409722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45957.35509409722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45957.35509409722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45957.35509409722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45957.35509409722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45957.35509409722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45957.35509409722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45957.35509409722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45957.35509409722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45957.35509409722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45957.35509409722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45957.35509409722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45957.35509409722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45957.35509409722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45957.35509409722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45957.35509409722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45957.35509409722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45957.35509409722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45957.35509409722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45957.35509409722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45957.35509409722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45957.35509409722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45957.35509409722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45957.35509409722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45957.35509409722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45957.35509409722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45957.35509409722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45957.35509409722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45957.35509409722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45957.35509409722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45957.35509409722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45957.35509409722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45957.35509409722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45957.35509409722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45957.35509409722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45957.35509409722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45957.35509409722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45957.35509409722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45957.35509409722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45957.35509409722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45957.35509409722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45957.35509409722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45957.35509409722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45957.35509409722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45957.35509409722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45957.35509409722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45957.35509409722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45957.35509409722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45957.35509409722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45957.35509409722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45957.35509409722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45957.35509409722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45957.35509409722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45957.35509409722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45957.35509409722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45957.35509409722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45957.35509409722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45957.35509409722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45957.35509409722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45957.35509409722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45957.35509409722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45957.35509409722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45957.35509409722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45957.35509409722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45957.35509409722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45957.35509409722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45957.35509409722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45957.35509409722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45957.35509409722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45957.35509409722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45957.35509409722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45957.35509409722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45957.35509409722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45957.35509409722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45957.35509409722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45957.35509409722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45957.35509409722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45957.35509409722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45957.35509409722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45957.35509409722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45957.35509409722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45957.35509409722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45957.35509409722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45957.35509409722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45957.35509409722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45957.35509409722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45957.35509409722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45957.35509409722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45957.35509409722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45957.35509409722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45957.35509409722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45957.35509409722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45957.35509409722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45957.35509409722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45957.35509409722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45957.35509409722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45957.35509409722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45957.35509409722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45957.35509409722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45957.35509409722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45957.35509409722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45957.35509409722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45957.35509409722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45957.35509409722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45957.35509409722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45957.35509409722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45957.35509409722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45957.35509409722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45957.35509409722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45957.35509409722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45957.35509409722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45957.35509409722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45957.35509409722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45957.35509409722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45957.35509409722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45957.35509409722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45957.35509409722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45957.35509409722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45957.35509409722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45957.35509409722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45957.35509409722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45957.35509409722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45957.35509409722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45957.35509409722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45957.35509409722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45957.35509409722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45957.35509409722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45957.35509409722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45957.35509409722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45957.35509409722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45957.35509409722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45957.35509409722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45957.35509409722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45957.35509409722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45957.35509409722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45957.35509409722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45957.35509409722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45957.35509409722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45957.35509409722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45957.35509409722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45957.35509409722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45957.35509409722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45957.35509409722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45957.35509409722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45957.35509409722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45957.35509409722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45957.35509409722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45957.35509409722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45957.35509409722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45957.35509409722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45957.35509409722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45957.35509409722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45957.35509409722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45957.35509409722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45957.35509409722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45957.35509409722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45957.35509409722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45957.35509409722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45957.35509409722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45957.35509409722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45957.35509409722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45957.35509409722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45957.35509409722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45957.35509409722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45957.35509409722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45957.35509409722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45957.35509409722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45957.35509409722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45957.35509409722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45957.35509409722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45957.35509409722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45957.35509409722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45957.35509409722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45957.35509409722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45957.35509409722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45957.35509409722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45957.35509409722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45957.35509409722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45957.35509409722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45957.35509409722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45957.35509409722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45957.35509409722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45957.35509409722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45957.35509409722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45957.35509409722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45957.35509409722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45957.35509409722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45957.35509409722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45957.35509409722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45957.35509409722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45957.35509409722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45957.35509409722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45957.35509409722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45957.35509409722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45957.35509409722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45957.35509409722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45957.35509409722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45957.35509409722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45957.35509409722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45957.35509409722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45957.35509409722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45957.35509409722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45957.35509409722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45957.35509409722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45957.35509409722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45957.35509409722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45957.35509409722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45957.35509409722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45957.35509409722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45957.35509409722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45957.35509409722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45957.35509409722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45957.35509409722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45957.35509409722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45957.35509409722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45957.35509409722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45957.35509409722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45957.35509409722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45957.35509409722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45957.35509409722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45957.35509409722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45957.35509409722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45957.35509409722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45957.35509409722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45957.35509409722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45957.35509409722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45957.35509409722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45957.35509409722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45957.35509409722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45957.35509409722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45957.35509409722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45957.35509409722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45957.35509409722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45957.35509409722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45957.35509409722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45957.35509409722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45957.35509409722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45957.35509409722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45957.35509409722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45957.35509409722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45957.35509409722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45957.35509409722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45957.35509409722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45957.35509409722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45957.35509409722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45957.35509409722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45957.35509409722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45957.35509409722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45957.35509409722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45957.35509409722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45957.35509409722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45957.35509409722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45957.35509409722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45957.35509409722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45957.35509409722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45957.35509409722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45957.35509409722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45957.35509409722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45957.35509409722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45957.35509409722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45957.35509409722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45957.35509409722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45957.35509409722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45957.35509409722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45957.35509409722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45957.35509409722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45957.35509409722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45957.35509409722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45957.35509409722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45957.35509409722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45957.35509409722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45957.35509409722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45957.35509409722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45957.35509409722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45957.35509409722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45957.35509409722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45957.35509409722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45957.35509409722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45957.35509409722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45957.35509409722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45957.35509409722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45957.35509409722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45957.35509409722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45957.35509409722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45957.35509409722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45957.35509409722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45957.35509409722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45957.35509409722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45957.35509409722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45957.35509409722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45957.35509409722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45957.35509409722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45957.35509409722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45957.35509409722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45957.35509409722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45957.35509409722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45957.35509409722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45957.35509409722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45957.35509409722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45957.35509409722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45957.35509409722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45957.35509409722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45957.35509409722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45957.35509409722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45957.35509409722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45957.35509409722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45957.35509409722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45957.35509409722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45957.35509409722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45957.35509409722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45957.35509409722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45957.35509409722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45957.35509409722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45957.35509409722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45957.35509409722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45957.35509409722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45957.35509409722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45957.35509409722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45957.35509409722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45957.35509409722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45957.35509409722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45957.35509409722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45957.35509409722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45957.35509409722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45957.35509409722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45957.35509409722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45957.35509409722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45957.35509409722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45957.35509409722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45957.35509409722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45957.35509409722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45957.35509409722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45957.35509409722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45957.35509409722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45957.35509409722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45957.35509409722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45957.35509409722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45957.35509409722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45957.35509409722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45957.35509409722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45957.35509409722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45957.35509409722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45957.35509409722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45957.35509409722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45957.35509409722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45957.35509409722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45957.35509409722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45957.35509409722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45957.35509409722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45957.35509409722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45957.35509409722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45957.35509409722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45957.35509409722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45957.35509409722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45957.35509409722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45957.35509409722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45957.35509409722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45957.35509409722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45957.35509409722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45957.35509409722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45957.35509409722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45957.35509409722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45957.35509409722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45957.35509409722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45957.35509409722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45957.35509409722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45957.35509409722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45957.35509409722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45957.35509409722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45957.35509409722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45957.35509409722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45957.35509409722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45957.35509409722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45957.35509409722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45957.35509409722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45957.35509409722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45957.35509409722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45957.35509409722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45957.35509409722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45957.35509409722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45957.35509409722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45957.35509409722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45957.35509409722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45957.35509409722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45957.35509409722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45957.35509409722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45957.35509409722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45957.35509409722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45957.35509409722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45957.35509409722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45957.35509409722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45957.35509409722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45957.35509409722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45957.35509409722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45957.35509409722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45957.35509409722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45957.35509409722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45957.35509409722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45957.35509409722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45957.35509409722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45957.35509409722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45957.35509409722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45957.35509409722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45957.35509409722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45957.35509409722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45957.35509409722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45957.35509409722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45957.35509409722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45957.35509409722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45957.35509409722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45957.35509409722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45957.35509409722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45957.35509409722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45957.35509409722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45957.35509409722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45957.35509409722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45957.35509409722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45957.35509409722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45957.35509409722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45957.35509409722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45957.35509409722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45957.35509409722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45957.35509409722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45957.35509409722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45957.35509409722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45957.35509409722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45957.35509409722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45957.35509409722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45957.35509409722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45957.35509409722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45957.35509409722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45957.35509409722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45957.35509409722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45957.35509409722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45957.35509409722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45957.35509409722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45957.35509409722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45957.35509409722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45957.35509409722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45957.35509409722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45957.35509409722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45957.35509409722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45957.35509409722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45957.35509409722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45957.35509409722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45957.35509409722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45957.35509409722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45957.35509409722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45957.35509409722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45957.35509409722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45957.35509409722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45957.35509409722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45957.35509409722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45957.35509409722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45957.35509409722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45957.35509409722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45957.35509409722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45957.35509409722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45957.35509409722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45957.35509409722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45957.35509409722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45957.35509409722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45957.35509409722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45957.35509409722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45957.35509409722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45957.35509409722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45957.35509409722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45957.35509409722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45957.35509409722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45957.35509409722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45957.35509409722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45957.35509409722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45957.35509409722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45957.35509409722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45957.35509409722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45957.35509409722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45957.35509409722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45957.35509409722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45957.35509409722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45957.35509409722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45957.35509409722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45957.35509409722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45957.35509409722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45957.35509409722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45957.35509409722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45957.35509409722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45957.35509409722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45957.35509409722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45957.35509409722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45957.35509409722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45957.35509409722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45957.35509409722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45957.35509409722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45957.35509409722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45957.35509409722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45957.35509409722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45957.35509409722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45957.35509409722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45957.35509409722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45957.35509409722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45957.35509409722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45957.35509409722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45957.35509409722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45957.35509409722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45957.35509409722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45957.35509409722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45957.35509409722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45957.35509409722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45957.35509409722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45957.35509409722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45957.35509409722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45957.35509409722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45957.35509409722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45957.35509409722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45957.35509409722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45957.35509409722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45957.35509409722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45957.35509409722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45957.35509409722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45957.35509409722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45957.35509409722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45957.35509409722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45957.35509409722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45957.35509409722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45957.35509409722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45957.35509409722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45957.35509409722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45957.35509409722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45957.35509409722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45957.35509409722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45957.35509409722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45957.35509409722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45957.35509409722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45957.35509409722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45957.35509409722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45957.35509409722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45957.35509409722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45957.35509409722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45957.35509409722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45957.35509409722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45957.35509409722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45957.35509409722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45957.35509409722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45957.35509409722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45957.35509409722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45957.35509409722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45957.35509409722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45957.35509409722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45957.35509409722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45957.35509409722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45957.35509409722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45957.35509409722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45957.35509409722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45957.35509409722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45957.35509409722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45957.35509409722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45957.35509409722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45957.35509409722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45957.35509409722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45957.35509409722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45957.35509409722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45957.35509409722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45957.35509409722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45957.35509409722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45957.35509409722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45957.35509409722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45957.35509409722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45957.35509409722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45957.35509409722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45957.35509409722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45957.35509409722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45957.35509409722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45957.35509409722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45957.35509409722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45957.35509409722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45957.35509409722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45957.35509409722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45957.35509409722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45957.35509409722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45957.35509409722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45957.35509409722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45957.35509409722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45957.35509409722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45957.35509409722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45957.35509409722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45957.35509409722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45957.35509409722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45957.35509409722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45957.35509409722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45957.35509409722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45957.35509409722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45957.35509409722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45957.35509409722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45957.35509409722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45957.35509409722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45957.35509409722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45957.35509409722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45957.35509409722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45957.35509409722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45957.35509409722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45957.35509409722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45957.35509409722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45957.35509409722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45957.35509409722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45957.35509409722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45957.35509409722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45957.35509409722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45957.35509409722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45957.35509409722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45957.35509409722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45957.35509409722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45957.35509409722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45957.35509409722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45957.35509409722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45957.35509409722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45957.35509409722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45957.35509409722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45957.35509409722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45957.35509409722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45957.35509409722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45957.35509409722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45957.35509409722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45957.35509409722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45957.35509409722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45957.35509409722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45957.35509409722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45957.35509409722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45957.35509409722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45957.35509409722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45957.35509409722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45957.35509409722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45957.35509409722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45957.35509409722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45957.35509409722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45957.35509409722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45957.35509409722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45957.35509409722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45957.35509409722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45957.35509409722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45957.35509409722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45957.35509409722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45957.35509409722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45957.35509409722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45957.35509409722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45957.35509409722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45957.35509409722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45957.35509409722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45957.35509409722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45957.35509409722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45957.35509409722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45957.35509409722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45957.35509409722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45957.35509409722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45957.35509409722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45957.35509409722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45957.35509409722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45957.35509409722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45957.35509409722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45957.35509409722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45957.35509409722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45957.35509409722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45957.35509409722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45957.35509409722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45957.35509409722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45957.35509409722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45957.35509409722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45957.35509409722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45957.35509409722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45957.35509409722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45957.35509409722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45957.35509409722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45957.35509409722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45957.35509409722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45957.35509409722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45957.35509409722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45957.35509409722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45957.35509409722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45957.35509409722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45957.35509409722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45957.35509409722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45957.35509409722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45957.35509409722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45957.35509409722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45957.35509409722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45957.35509409722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45957.35509409722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45957.35509409722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45957.35509409722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45957.35509409722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45957.35509409722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45957.35509409722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45957.35509409722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45957.35509409722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45957.35509409722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45957.35509409722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45957.35509409722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45957.35509409722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45957.35509409722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45957.35509409722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45957.35509409722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45957.35509409722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45957.35509409722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45957.35509409722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45957.35509409722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45957.35509409722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45957.35509409722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45957.35509409722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45957.35509409722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45957.35509409722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45957.35509409722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45957.35509409722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45957.35509409722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45957.35509409722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45957.35509409722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45957.35509409722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45957.35509409722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45957.35509409722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45957.35509409722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45957.35509409722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45957.35509409722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45957.35509409722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45957.35509409722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45957.35509409722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45957.35509409722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45957.35509409722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45957.35509409722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45957.35509409722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45957.35509409722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45957.35509409722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45957.35509409722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45957.35509409722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45957.35509409722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45957.35509409722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45957.35509409722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45957.35509409722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45957.35509409722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45957.35509409722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45957.35509409722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45957.35509409722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45957.35509409722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45957.35509409722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45957.35509409722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45957.35509409722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45957.35509409722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45957.35509409722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45957.35509409722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45957.35509409722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45957.35509409722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45957.35509409722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45957.35509409722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45957.35509409722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45957.35509409722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45957.35509409722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45957.35509409722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45957.35509409722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45957.35509409722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45957.35509409722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45957.35509409722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45957.35509409722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45957.35509409722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45957.35509409722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45957.35509409722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45957.35509409722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45957.35509409722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45957.35509409722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45957.35509409722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45957.35509409722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45957.35509409722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45957.35509409722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45957.35509409722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45957.35509409722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45957.35509409722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45957.35509409722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45957.35509409722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45957.35509409722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45957.35509409722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45957.35509409722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45957.35509409722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45957.35509409722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45957.35509409722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45957.35509409722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45957.35509409722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45957.35509409722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45957.35509409722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45957.35509409722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45957.35509409722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45957.35509409722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45957.35509409722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45957.35509409722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45957.35509409722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45957.35509409722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45957.35509409722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45957.35509409722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45957.35509409722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45957.35509409722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45957.35509409722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45957.35509409722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45957.35509409722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45957.35509409722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45957.35509409722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45957.35509409722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45957.35509409722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45957.35509409722</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6"/>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253.8743765046238</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3.7203718749951804</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39089</v>
      </c>
      <c r="E4" s="98" t="s">
        <v>38998</v>
      </c>
      <c r="F4" s="123">
        <v>45957.25277777778</v>
      </c>
      <c r="G4" s="124">
        <f ca="1">IFERROR(NOW()-F4,"")</f>
        <v>0.10231631944043329</v>
      </c>
      <c r="H4" s="123">
        <v>45957.246539351851</v>
      </c>
      <c r="I4" s="119" t="str">
        <f>IFERROR(VLOOKUP(D4,DB!A:F,6,0),"")</f>
        <v>Generator-SG</v>
      </c>
      <c r="J4" s="119" t="str">
        <f>IFERROR(VLOOKUP(D4,DB!A:G,7,0),"")</f>
        <v>No BB Shifted</v>
      </c>
      <c r="K4" s="125" t="s">
        <v>39090</v>
      </c>
      <c r="L4" s="121" t="str">
        <f>IFERROR(VLOOKUP(D4,DB!A:I,9,0),"")</f>
        <v>Latis</v>
      </c>
    </row>
    <row r="5" spans="1:16" ht="15" customHeight="1">
      <c r="A5" s="119"/>
      <c r="B5" s="119" t="str">
        <f>IFERROR(VLOOKUP(D5,DB!A:K,11,0),"")</f>
        <v/>
      </c>
      <c r="C5" s="120"/>
      <c r="D5" s="94"/>
      <c r="E5" s="98"/>
      <c r="F5" s="123"/>
      <c r="G5" s="124">
        <f ca="1">IFERROR(NOW()-F5,"")</f>
        <v>45957.35509409722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45957.35509409722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45957.35509409722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45957.35509409722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45957.35509409722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45957.35509409722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45957.35509409722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45957.35509409722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45957.35509409722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45957.35509409722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45957.35509409722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45957.35509409722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45957.35509409722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45957.35509409722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45957.35509409722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45957.35509409722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45957.35509409722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45957.35509409722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45957.35509409722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45957.35509409722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45957.35509409722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45957.35509409722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45957.35509409722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45957.35509409722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45957.35509409722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45957.35509409722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45957.35509409722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45957.35509409722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45957.35509409722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45957.35509409722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45957.35509409722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45957.35509409722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45957.35509409722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45957.35509409722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45957.35509409722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45957.35509409722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45957.35509409722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45957.35509409722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45957.35509409722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45957.35509409722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45957.35509409722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45957.35509409722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45957.35509409722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45957.35509409722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45957.35509409722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45957.35509409722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45957.35509409722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45957.35509409722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45957.35509409722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45957.35509409722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45957.35509409722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45957.35509409722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45957.35509409722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45957.35509409722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45957.35509409722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45957.35509409722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45957.35509409722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45957.35509409722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45957.35509409722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45957.35509409722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45957.35509409722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45957.35509409722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45957.35509409722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45957.35509409722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45957.35509409722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45957.35509409722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45957.35509409722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45957.35509409722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45957.35509409722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45957.35509409722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45957.35509409722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45957.35509409722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45957.35509409722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45957.35509409722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45957.35509409722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45957.35509409722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45957.35509409722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45957.35509409722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45957.35509409722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45957.35509409722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45957.35509409722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45957.35509409722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45957.35509409722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45957.35509409722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45957.35509409722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45957.35509409722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45957.35509409722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45957.35509409722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45957.35509409722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45957.35509409722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45957.35509409722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45957.35509409722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45957.35509409722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45957.35509409722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45957.35509409722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45957.35509409722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45957.35509409722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45957.35509409722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45957.35509409722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45957.35509409722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45957.35509409722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45957.35509409722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45957.35509409722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45957.35509409722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45957.35509409722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45957.35509409722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45957.35509409722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45957.35509409722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45957.35509409722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45957.35509409722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45957.35509409722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45957.35509409722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45957.35509409722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45957.35509409722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45957.35509409722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45957.35509409722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45957.35509409722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45957.35509409722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45957.35509409722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45957.35509409722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45957.35509409722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45957.35509409722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45957.35509409722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45957.35509409722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45957.35509409722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45957.35509409722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45957.35509409722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45957.35509409722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45957.35509409722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45957.35509409722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45957.35509409722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45957.35509409722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45957.35509409722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45957.35509409722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45957.35509409722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45957.35509409722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45957.35509409722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45957.35509409722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45957.35509409722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45957.35509409722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45957.35509409722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45957.35509409722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45957.35509409722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45957.35509409722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45957.35509409722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45957.35509409722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45957.35509409722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45957.35509409722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45957.35509409722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45957.35509409722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45957.35509409722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45957.35509409722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45957.35509409722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45957.35509409722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45957.35509409722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45957.35509409722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45957.35509409722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45957.35509409722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45957.35509409722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45957.35509409722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45957.35509409722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45957.35509409722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45957.35509409722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45957.35509409722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45957.35509409722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45957.35509409722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45957.35509409722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45957.35509409722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45957.35509409722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45957.35509409722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45957.35509409722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45957.35509409722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45957.35509409722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45957.35509409722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45957.35509409722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45957.35509409722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45957.35509409722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45957.35509409722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45957.35509409722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45957.35509409722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45957.35509409722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45957.35509409722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45957.35509409722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45957.35509409722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45957.35509409722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45957.35509409722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45957.35509409722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45957.35509409722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45957.35509409722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45957.35509409722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45957.35509409722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45957.35509409722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45957.35509409722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45957.35509409722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45957.35509409722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45957.35509409722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45957.35509409722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45957.35509409722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45957.35509409722</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45957.35509409722</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45957.35509409722</v>
      </c>
      <c r="H205" s="123"/>
      <c r="I205" s="119" t="str">
        <f>IFERROR(VLOOKUP(D205,DB!A:F,6,0),"")</f>
        <v/>
      </c>
      <c r="J205" s="119" t="str">
        <f>IFERROR(VLOOKUP(D205,DB!A:G,7,0),"")</f>
        <v/>
      </c>
      <c r="K205" s="125"/>
      <c r="L205" s="121" t="str">
        <f>IFERROR(VLOOKUP(D205,DB!A:I,9,0),"")</f>
        <v/>
      </c>
    </row>
    <row r="206" spans="1:12" ht="15" customHeight="1">
      <c r="A206" s="126"/>
      <c r="B206" s="126" t="str">
        <f>IFERROR(VLOOKUP(D206,DB!A:K,11,0),"")</f>
        <v/>
      </c>
      <c r="C206" s="127"/>
      <c r="D206" s="128"/>
      <c r="E206" s="129"/>
      <c r="F206" s="130"/>
      <c r="G206" s="131">
        <f ca="1">IFERROR(NOW()-F206,"")</f>
        <v>45957.35509409722</v>
      </c>
      <c r="H206" s="130"/>
      <c r="I206" s="126" t="str">
        <f>IFERROR(VLOOKUP(D206,DB!A:F,6,0),"")</f>
        <v/>
      </c>
      <c r="J206" s="126" t="str">
        <f>IFERROR(VLOOKUP(D206,DB!A:G,7,0),"")</f>
        <v/>
      </c>
      <c r="K206" s="132"/>
      <c r="L206" s="128" t="str">
        <f>IFERROR(VLOOKUP(D206,DB!A:I,9,0),"")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12" sqref="D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39091</v>
      </c>
      <c r="B2" s="37" t="str">
        <f>IFERROR(VLOOKUP(D2,DB!A:K,11,0),"")</f>
        <v>R5</v>
      </c>
      <c r="C2" s="37">
        <v>3</v>
      </c>
      <c r="D2" s="118" t="s">
        <v>36034</v>
      </c>
      <c r="E2" s="37" t="s">
        <v>38998</v>
      </c>
      <c r="F2" s="38">
        <v>45891.832060185188</v>
      </c>
      <c r="G2" s="144">
        <f ca="1">IFERROR(NOW()-F2,"")</f>
        <v>65.523033912031678</v>
      </c>
      <c r="H2" s="38">
        <v>45891.790393518517</v>
      </c>
      <c r="I2" s="37" t="str">
        <f>IFERROR(VLOOKUP(D2,DB!A:F,6,0),"")</f>
        <v>Generator-SG</v>
      </c>
      <c r="J2" s="37" t="str">
        <f>IFERROR(VLOOKUP(D2,DB!A:G,7,0),"")</f>
        <v>Vandalized</v>
      </c>
      <c r="K2" s="37" t="s">
        <v>39092</v>
      </c>
      <c r="L2" s="37" t="str">
        <f>IFERROR(VLOOKUP(D2,DB!A:I,9,0),"")</f>
        <v>Latis</v>
      </c>
      <c r="M2" s="117"/>
    </row>
    <row r="3" spans="1:13" ht="30.75">
      <c r="A3" s="37" t="s">
        <v>39093</v>
      </c>
      <c r="B3" s="37" t="str">
        <f>IFERROR(VLOOKUP(D3,DB!A:K,11,0),"")</f>
        <v>R5</v>
      </c>
      <c r="C3" s="37">
        <v>1</v>
      </c>
      <c r="D3" s="37" t="s">
        <v>31329</v>
      </c>
      <c r="E3" s="37" t="s">
        <v>39079</v>
      </c>
      <c r="F3" s="38">
        <v>45926.188877314817</v>
      </c>
      <c r="G3" s="144">
        <f t="shared" ref="G3" ca="1" si="0">IFERROR(NOW()-F3,"")</f>
        <v>31.166216782403353</v>
      </c>
      <c r="H3" s="38">
        <v>45926.158159722225</v>
      </c>
      <c r="I3" s="37" t="str">
        <f>IFERROR(VLOOKUP(D3,DB!A:F,6,0),"")</f>
        <v>SCECO</v>
      </c>
      <c r="J3" s="37" t="str">
        <f>IFERROR(VLOOKUP(D3,DB!A:G,7,0),"")</f>
        <v>Good</v>
      </c>
      <c r="K3" s="37" t="s">
        <v>39094</v>
      </c>
      <c r="L3" s="37" t="str">
        <f>IFERROR(VLOOKUP(D3,DB!A:I,9,0),"")</f>
        <v>Latis</v>
      </c>
      <c r="M3" s="117"/>
    </row>
    <row r="4" spans="1:13" ht="48" customHeight="1">
      <c r="A4" s="152" t="s">
        <v>39095</v>
      </c>
      <c r="B4" s="152" t="str">
        <f>IFERROR(VLOOKUP(D4,DB!A:K,11,0),"")</f>
        <v>R5</v>
      </c>
      <c r="C4" s="152">
        <v>1</v>
      </c>
      <c r="D4" s="152" t="s">
        <v>34781</v>
      </c>
      <c r="E4" s="152" t="s">
        <v>39079</v>
      </c>
      <c r="F4" s="153">
        <v>45948.661111111112</v>
      </c>
      <c r="G4" s="154">
        <f ca="1">IFERROR(NOW()-F4,"")</f>
        <v>8.693982986107585</v>
      </c>
      <c r="H4" s="153">
        <v>45948.661111111112</v>
      </c>
      <c r="I4" s="152" t="str">
        <f>IFERROR(VLOOKUP(D4,DB!A:F,6,0),"")</f>
        <v>SCECO</v>
      </c>
      <c r="J4" s="152" t="str">
        <f>IFERROR(VLOOKUP(D4,DB!A:G,7,0),"")</f>
        <v>Dead</v>
      </c>
      <c r="K4" s="152" t="s">
        <v>39096</v>
      </c>
      <c r="L4" s="152" t="str">
        <f>IFERROR(VLOOKUP(D4,DB!A:I,9,0),"")</f>
        <v>Latis</v>
      </c>
    </row>
    <row r="5" spans="1:13" ht="15">
      <c r="A5" s="152" t="s">
        <v>39097</v>
      </c>
      <c r="B5" s="152" t="str">
        <f>IFERROR(VLOOKUP(D5,DB!A:K,11,0),"")</f>
        <v>R5</v>
      </c>
      <c r="C5" s="152">
        <v>1</v>
      </c>
      <c r="D5" s="152" t="s">
        <v>38296</v>
      </c>
      <c r="E5" s="152" t="s">
        <v>38998</v>
      </c>
      <c r="F5" s="153">
        <v>45957.349548611113</v>
      </c>
      <c r="G5" s="154">
        <f ca="1">IFERROR(NOW()-F5,"")</f>
        <v>5.5454861067119054E-3</v>
      </c>
      <c r="H5" s="153">
        <v>45957.343298611115</v>
      </c>
      <c r="I5" s="152" t="str">
        <f>IFERROR(VLOOKUP(D5,DB!A:F,6,0),"")</f>
        <v>SCECO</v>
      </c>
      <c r="J5" s="152" t="str">
        <f>IFERROR(VLOOKUP(D5,DB!A:G,7,0),"")</f>
        <v>Haj Removal</v>
      </c>
      <c r="K5" s="152"/>
      <c r="L5" s="152" t="str">
        <f>IFERROR(VLOOKUP(D5,DB!A:I,9,0),"")</f>
        <v>Latis</v>
      </c>
    </row>
    <row r="6" spans="1:13" ht="15">
      <c r="A6" s="152"/>
      <c r="B6" s="152" t="str">
        <f>IFERROR(VLOOKUP(D6,DB!A:K,11,0),"")</f>
        <v/>
      </c>
      <c r="C6" s="152"/>
      <c r="D6" s="152"/>
      <c r="E6" s="152"/>
      <c r="F6" s="153"/>
      <c r="G6" s="154">
        <f ca="1">IFERROR(NOW()-F6,"")</f>
        <v>45957.35509409722</v>
      </c>
      <c r="H6" s="153"/>
      <c r="I6" s="152" t="str">
        <f>IFERROR(VLOOKUP(D6,DB!A:F,6,0),"")</f>
        <v/>
      </c>
      <c r="J6" s="152" t="str">
        <f>IFERROR(VLOOKUP(D6,DB!A:G,7,0),"")</f>
        <v/>
      </c>
      <c r="K6" s="152"/>
      <c r="L6" s="152" t="str">
        <f>IFERROR(VLOOKUP(D6,DB!A:I,9,0),"")</f>
        <v/>
      </c>
    </row>
    <row r="7" spans="1:13" ht="15">
      <c r="A7" s="152"/>
      <c r="B7" s="152"/>
      <c r="C7" s="152"/>
      <c r="D7" s="169"/>
      <c r="E7" s="152"/>
      <c r="F7" s="153"/>
      <c r="G7" s="154">
        <f ca="1">IFERROR(NOW()-F7,"")</f>
        <v>45957.35509409722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45957.35509409722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45957.35509409722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45957.35509409722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45957.35509409722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45957.35509409722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45957.35509409722</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45957.35509409722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45957.35509409722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45957.35509409722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45957.35509409722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45957.35509409722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45957.35509409722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45957.35509409722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45957.35509409722</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45957.35509409722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45957.35509409722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45957.35509409722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45957.35509409722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45957.35509409722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45957.35509409722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45957.35509409722</v>
      </c>
      <c r="H28" s="153"/>
      <c r="I28" s="152" t="str">
        <f>IFERROR(VLOOKUP(D28,DB!A:F,6,0),"")</f>
        <v/>
      </c>
      <c r="J28" s="152" t="str">
        <f>IFERROR(VLOOKUP(D28,DB!A:G,7,0),"")</f>
        <v/>
      </c>
      <c r="K28" s="152"/>
      <c r="L28" s="152" t="str">
        <f>IFERROR(VLOOKUP(D28,DB!A:I,9,0),"")</f>
        <v/>
      </c>
    </row>
    <row r="29" spans="1:12" ht="15.75">
      <c r="A29" s="152"/>
      <c r="B29" s="152" t="str">
        <f>IFERROR(VLOOKUP(D29,DB!A:K,11,0),"")</f>
        <v/>
      </c>
      <c r="C29" s="152"/>
      <c r="D29" s="170"/>
      <c r="E29" s="152"/>
      <c r="F29" s="153"/>
      <c r="G29" s="154">
        <f ca="1">IFERROR(NOW()-F29,"")</f>
        <v>45957.35509409722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45957.35509409722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45957.35509409722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45957.35509409722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45957.35509409722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45957.35509409722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45957.35509409722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45957.35509409722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45957.35509409722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45957.35509409722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45957.35509409722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45957.35509409722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45957.35509409722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45957.35509409722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45957.35509409722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45957.35509409722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45957.35509409722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45957.35509409722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45957.35509409722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45957.35509409722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45957.35509409722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45957.35509409722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45957.35509409722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45957.35509409722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45957.35509409722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45957.35509409722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45957.35509409722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45957.35509409722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45957.35509409722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45957.35509409722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45957.35509409722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45957.35509409722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45957.35509409722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45957.35509409722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45957.35509409722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45957.35509409722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45957.35509409722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45957.35509409722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45957.35509409722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45957.35509409722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45957.35509409722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45957.35509409722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45957.35509409722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45957.35509409722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45957.35509409722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45957.35509409722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45957.35509409722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45957.35509409722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45957.35509409722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45957.35509409722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45957.35509409722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45957.35509409722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45957.35509409722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45957.35509409722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45957.35509409722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45957.35509409722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45957.35509409722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45957.35509409722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45957.35509409722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45957.35509409722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45957.35509409722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45957.35509409722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45957.35509409722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45957.35509409722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45957.35509409722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45957.35509409722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45957.35509409722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45957.35509409722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45957.35509409722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45957.35509409722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45957.35509409722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45957.35509409722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45957.35509409722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45957.35509409722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45957.35509409722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45957.35509409722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45957.35509409722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45957.35509409722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45957.35509409722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45957.35509409722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45957.35509409722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45957.35509409722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45957.35509409722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45957.35509409722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45957.35509409722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45957.35509409722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45957.35509409722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45957.35509409722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45957.35509409722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45957.35509409722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45957.35509409722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45957.35509409722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45957.35509409722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45957.35509409722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45957.35509409722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45957.35509409722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45957.35509409722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45957.35509409722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45957.35509409722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45957.35509409722</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45957.35509409722</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45957.35509409722</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45957.35509409722</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45957.35509409722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45957.35509409722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45957.35509409722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45957.35509409722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45957.35509409722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45957.35509409722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45957.35509409722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45957.35509409722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45957.35509409722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45957.35509409722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45957.35509409722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45957.35509409722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45957.35509409722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45957.35509409722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45957.35509409722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45957.35509409722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45957.35509409722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45957.35509409722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45957.35509409722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45957.35509409722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45957.35509409722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45957.35509409722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45957.35509409722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45957.35509409722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45957.35509409722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45957.35509409722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45957.35509409722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45957.35509409722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45957.35509409722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45957.35509409722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45957.35509409722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45957.35509409722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45957.35509409722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45957.35509409722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45957.35509409722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45957.35509409722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45957.35509409722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45957.35509409722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45957.35509409722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45957.35509409722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45957.35509409722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45957.35509409722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45957.35509409722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45957.35509409722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45957.35509409722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45957.35509409722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45957.35509409722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45957.35509409722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45957.35509409722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45957.35509409722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45957.35509409722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45957.35509409722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45957.35509409722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45957.35509409722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45957.35509409722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45957.35509409722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45957.35509409722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45957.35509409722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45957.35509409722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45957.35509409722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45957.35509409722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45957.35509409722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45957.35509409722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45957.35509409722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45957.35509409722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45957.35509409722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45957.35509409722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45957.35509409722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45957.35509409722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45957.35509409722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45957.35509409722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45957.35509409722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45957.35509409722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45957.35509409722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45957.35509409722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45957.35509409722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45957.35509409722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45957.35509409722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45957.35509409722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45957.35509409722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45957.35509409722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45957.35509409722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45957.35509409722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45957.35509409722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45957.35509409722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45957.35509409722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45957.35509409722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45957.35509409722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45957.35509409722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45957.35509409722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45957.35509409722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45957.35509409722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45957.35509409722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45957.35509409722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45957.35509409722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45957.35509409722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45957.35509409722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45957.35509409722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45957.35509409722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45957.35509409722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45957.35509409722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45957.35509409722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45957.35509409722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45957.35509409722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45957.35509409722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45957.35509409722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45957.35509409722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45957.35509409722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45957.35509409722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45957.35509409722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45957.35509409722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45957.35509409722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45957.35509409722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45957.35509409722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45957.35509409722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45957.35509409722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45957.35509409722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45957.35509409722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45957.35509409722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45957.35509409722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45957.35509409722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45957.35509409722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45957.35509409722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45957.35509409722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45957.35509409722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45957.35509409722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45957.35509409722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45957.35509409722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45957.35509409722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45957.35509409722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45957.35509409722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45957.35509409722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45957.35509409722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45957.35509409722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45957.35509409722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45957.35509409722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45957.35509409722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45957.35509409722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45957.35509409722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45957.35509409722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45957.35509409722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45957.35509409722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45957.35509409722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45957.35509409722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45957.35509409722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45957.35509409722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45957.35509409722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45957.35509409722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45957.35509409722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45957.35509409722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45957.35509409722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45957.35509409722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45957.35509409722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45957.35509409722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45957.35509409722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45957.35509409722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45957.35509409722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45957.35509409722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45957.35509409722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45957.35509409722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45957.35509409722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45957.35509409722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45957.35509409722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45957.35509409722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45957.35509409722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45957.35509409722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45957.35509409722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45957.35509409722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45957.35509409722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45957.35509409722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45957.35509409722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45957.35509409722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45957.35509409722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45957.35509409722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45957.35509409722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45957.35509409722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45957.35509409722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45957.35509409722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45957.35509409722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45957.35509409722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45957.35509409722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45957.35509409722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45957.35509409722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45957.35509409722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45957.35509409722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45957.35509409722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45957.35509409722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45957.35509409722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45957.35509409722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45957.35509409722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45957.35509409722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45957.35509409722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45957.35509409722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45957.35509409722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45957.35509409722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45957.35509409722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45957.35509409722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45957.35509409722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45957.35509409722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45957.35509409722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45957.35509409722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45957.35509409722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45957.35509409722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45957.35509409722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45957.35509409722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45957.35509409722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45957.35509409722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45957.35509409722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45957.35509409722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45957.35509409722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45957.35509409722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45957.35509409722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45957.35509409722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45957.35509409722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45957.35509409722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45957.35509409722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45957.35509409722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45957.35509409722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45957.35509409722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45957.35509409722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45957.35509409722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45957.35509409722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45957.35509409722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45957.35509409722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45957.35509409722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45957.35509409722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45957.35509409722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45957.35509409722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45957.35509409722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45957.35509409722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45957.35509409722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45957.35509409722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45957.35509409722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45957.35509409722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45957.35509409722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45957.35509409722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45957.35509409722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45957.35509409722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45957.35509409722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45957.35509409722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45957.35509409722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45957.35509409722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45957.35509409722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45957.35509409722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45957.35509409722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45957.35509409722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45957.35509409722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45957.35509409722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45957.35509409722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45957.35509409722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45957.35509409722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45957.35509409722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45957.35509409722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45957.35509409722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45957.35509409722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45957.35509409722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45957.35509409722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45957.35509409722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45957.35509409722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45957.35509409722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45957.35509409722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45957.35509409722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45957.35509409722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45957.35509409722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45957.35509409722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45957.35509409722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45957.35509409722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45957.35509409722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45957.35509409722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45957.35509409722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45957.35509409722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45957.35509409722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45957.35509409722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45957.35509409722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45957.35509409722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45957.35509409722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45957.35509409722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45957.35509409722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45957.35509409722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45957.35509409722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45957.35509409722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45957.35509409722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45957.35509409722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45957.35509409722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45957.35509409722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45957.35509409722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45957.35509409722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45957.35509409722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45957.35509409722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45957.35509409722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45957.35509409722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45957.35509409722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45957.35509409722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45957.35509409722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45957.35509409722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45957.35509409722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45957.35509409722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45957.35509409722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45957.35509409722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45957.35509409722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45957.35509409722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45957.35509409722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45957.35509409722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45957.35509409722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45957.35509409722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45957.35509409722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45957.35509409722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45957.35509409722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45957.35509409722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45957.35509409722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45957.35509409722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45957.35509409722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45957.35509409722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45957.35509409722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45957.35509409722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45957.35509409722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45957.35509409722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45957.35509409722</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45957.35509409722</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45957.35509409722</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45957.35509409722</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8" ht="15"/>
    <row r="1299"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workbookViewId="0">
      <selection activeCell="K10" sqref="K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39098</v>
      </c>
      <c r="B2" s="103" t="str">
        <f>IFERROR(VLOOKUP(D2,DB!A:K,11,0),"")</f>
        <v>R6</v>
      </c>
      <c r="C2" s="105">
        <v>6</v>
      </c>
      <c r="D2" s="103" t="s">
        <v>36936</v>
      </c>
      <c r="E2" s="106" t="s">
        <v>39079</v>
      </c>
      <c r="F2" s="107">
        <v>45957.288703703707</v>
      </c>
      <c r="G2" s="77">
        <f ca="1">IFERROR(NOW()-F2,"-")</f>
        <v>6.6390393512847368E-2</v>
      </c>
      <c r="H2" s="107">
        <v>45957.278124999997</v>
      </c>
      <c r="I2" s="103" t="str">
        <f>IFERROR(VLOOKUP(D2,DB!A:F,6,0),"")</f>
        <v>SCECO</v>
      </c>
      <c r="J2" s="102" t="str">
        <f>IFERROR(VLOOKUP(D2,DB!A:G,7,0),"")</f>
        <v>Vandalized</v>
      </c>
      <c r="K2" s="108" t="s">
        <v>39099</v>
      </c>
      <c r="L2" s="109" t="str">
        <f>IFERROR(VLOOKUP(D2,DB!A:I,9,0),"")</f>
        <v>Latis</v>
      </c>
    </row>
    <row r="3" spans="1:16383" ht="31.5" customHeight="1">
      <c r="A3" s="104"/>
      <c r="B3" s="103" t="str">
        <f>IFERROR(VLOOKUP(D3,DB!A:K,11,0),"")</f>
        <v/>
      </c>
      <c r="C3" s="105"/>
      <c r="D3" s="103"/>
      <c r="E3" s="106"/>
      <c r="F3" s="107"/>
      <c r="G3" s="77">
        <f ca="1">IFERROR(NOW()-F3,"-")</f>
        <v>45957.35509409722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45957.35509409722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45957.35509409722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45957.35509409722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45957.35509409722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45957.35509409722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45957.35509409722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45957.35509409722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45957.35509409722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45957.35509409722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45957.35509409722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45957.35509409722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45957.35509409722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45957.35509409722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45957.35509409722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45957.35509409722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45957.35509409722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45957.35509409722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45957.35509409722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45957.35509409722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45957.35509409722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45957.35509409722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45957.35509409722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45957.35509409722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45957.35509409722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45957.35509409722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45957.35509409722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45957.35509409722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45957.35509409722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45957.35509409722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45957.35509409722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45957.35509409722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45957.35509409722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45957.35509409722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45957.35509409722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45957.35509409722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45957.35509409722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45957.35509409722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45957.35509409722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45957.35509409722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45957.35509409722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45957.35509409722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45957.35509409722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45957.35509409722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45957.35509409722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45957.35509409722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45957.35509409722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45957.35509409722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45957.35509409722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45957.35509409722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45957.35509409722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45957.35509409722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45957.35509409722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45957.35509409722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45957.35509409722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45957.35509409722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45957.35509409722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45957.35509409722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45957.35509409722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45957.35509409722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45957.35509409722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45957.35509409722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45957.35509409722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45957.35509409722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45957.35509409722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45957.35509409722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45957.35509409722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45957.35509409722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45957.35509409722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45957.35509409722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45957.35509409722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45957.35509409722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45957.35509409722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45957.35509409722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45957.35509409722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45957.35509409722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45957.35509409722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45957.35509409722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45957.35509409722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45957.35509409722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45957.35509409722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45957.35509409722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45957.35509409722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45957.35509409722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45957.35509409722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45957.35509409722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45957.35509409722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45957.35509409722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45957.35509409722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45957.35509409722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45957.35509409722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45957.35509409722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45957.35509409722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45957.35509409722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45957.35509409722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45957.35509409722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45957.35509409722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45957.35509409722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45957.35509409722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45957.35509409722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45957.35509409722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45957.35509409722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45957.35509409722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45957.35509409722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45957.35509409722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45957.35509409722</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45957.35509409722</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45957.35509409722</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45957.35509409722</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45957.35509409722</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45957.35509409722</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45957.35509409722</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45957.35509409722</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45957.35509409722</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45957.35509409722</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45957.35509409722</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2025-10-27T05:32:15Z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