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24" documentId="120_S{2AC9BD13-BADA-5192-A53E-5A8FF88502F6}" xr6:coauthVersionLast="47" xr6:coauthVersionMax="47" xr10:uidLastSave="{55DE26DF-0D65-4FD8-8184-84B67415F70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<sst xmlns="http://schemas.openxmlformats.org/spreadsheetml/2006/main" count="180275" uniqueCount="39123">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</sst>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324.99339247684838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45987.941818287036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45987.941818287036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45987.941818287036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45987.941818287036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45987.941818402775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45987.941818402775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45987.941818402775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45987.941818402775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45987.941818402775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45987.941818402775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45987.941818402775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45987.941818402775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45987.941818402775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45987.941818402775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45987.941818402775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45987.941818402775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45987.941818402775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45987.941818402775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45987.941818402775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45987.941818402775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45987.941818402775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45987.941818402775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45987.941818402775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45987.941818402775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45987.941818402775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45987.941818402775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45987.941818402775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45987.941818402775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45987.941818402775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45987.941818402775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45987.941818402775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45987.941818402775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45987.941818402775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45987.941818402775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45987.941818402775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45987.941818402775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45987.941818402775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45987.941818402775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45987.941818402775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45987.941818402775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45987.941818402775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45987.941818402775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45987.941818402775</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23F51277-6467-48D0-BB82-A296A5C47197}"/>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162.94198043981305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3.5543994212930556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45987.941818402775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45987.941818402775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45987.941818402775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45987.941818402775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45987.941818402775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45987.941818402775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45987.941818402775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45987.941818402775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45987.941818402775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45987.941818402775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45987.941818402775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45987.941818402775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45987.941818402775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45987.941818402775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45987.941818402775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45987.941818402775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45987.941818402775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45987.941818402775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45987.941818402775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45987.941818402775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45987.941818402775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45987.941818402775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45987.941818402775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45987.941818402775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45987.941818402775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45987.941818402775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45987.941818402775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45987.941818402775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45987.941818402775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45987.941818402775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45987.941818402775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45987.941818402775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45987.941818402775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45987.941818402775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45987.941818402775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45987.941818402775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45987.941818402775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45987.941818402775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45987.941818402775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45987.941818402775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45987.941818402775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45987.941818402775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45987.941818402775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45987.941818402775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45987.941818402775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45987.941818402775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45987.941818402775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45987.941818402775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45987.941818402775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45987.941818402775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45987.941818402775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45987.941818402775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45987.941818402775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45987.941818402775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45987.941818402775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45987.941818402775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45987.941818402775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45987.941818402775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45987.941818402775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45987.941818402775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45987.941818402775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45987.941818402775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45987.941818402775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45987.941818402775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45987.941818402775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45987.941818402775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45987.941818402775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45987.941818402775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45987.941818402775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45987.941818402775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45987.941818402775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45987.941818402775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45987.941818402775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45987.941818402775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45987.941818402775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45987.941818402775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45987.941818402775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45987.941818402775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45987.941818402775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45987.941818402775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45987.941818402775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45987.941818402775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45987.941818402775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45987.941818402775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45987.941818402775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45987.941818402775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45987.941818402775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45987.941818402775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45987.941818402775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45987.941818402775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45987.941818402775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45987.941818402775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45987.941818402775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45987.941818402775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45987.941818402775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45987.941818402775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45987.941818402775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45987.941818402775</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45987.941818402775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45987.941818402775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45987.941818402775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45987.941818402775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45987.941818402775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45987.941818402775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45987.941818402775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45987.941818402775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45987.941818402775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45987.941818402775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45987.941818402775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45987.941818402775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45987.941818402775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45987.941818402775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45987.941818402775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45987.941818402775</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45987.941818402775</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45987.941818402775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45987.941818402775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45987.941818402775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45987.941818402775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45987.941818402775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45987.941818402775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45987.941818402775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45987.941818402775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45987.941818402775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45987.941818402775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45987.941818402775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45987.941818402775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45987.941818402775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45987.941818402775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45987.941818402775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45987.941818402775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45987.941818402775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45987.941818402775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45987.941818402775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45987.941818402775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45987.941818402775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45987.941818402775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45987.941818402775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45987.941818402775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45987.941818402775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45987.941818402775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45987.941818402775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45987.941818402775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45987.941818402775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45987.941818402775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45987.941818402775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45987.941818402775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45987.941818402775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45987.941818402775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45987.941818402775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45987.941818402775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45987.941818402775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45987.941818402775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45987.941818402775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45987.941818402775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45987.941818402775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45987.941818402775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45987.941818402775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45987.941818402775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45987.941818402775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45987.941818402775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45987.941818402775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45987.941818402775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45987.941818402775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45987.941818402775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45987.941818402775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45987.941818402775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45987.941818402775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45987.941818402775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45987.941818402775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45987.941818402775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45987.941818402775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45987.941818402775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45987.941818402775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45987.941818402775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45987.941818402775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45987.941818402775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45987.941818402775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45987.941818402775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45987.941818402775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45987.941818402775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45987.941818402775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45987.941818402775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45987.941818402775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45987.941818402775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45987.941818402775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45987.941818402775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45987.941818402775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45987.941818402775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45987.941818402775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45987.941818402775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45987.941818402775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45987.941818402775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45987.941818402775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45987.941818402775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45987.941818402775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45987.941818402775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45987.941818402775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45987.941818402775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45987.941818402775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45987.941818402775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45987.941818402775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45987.941818402775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45987.941818402775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45987.941818402775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45987.941818402775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45987.941818402775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45987.941818402775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45987.941818402775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45987.941818402775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45987.941818402775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45987.941818402775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45987.941818402775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45987.941818402775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45987.941818402775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45987.941818402775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45987.941818402775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45987.941818402775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45987.941818402775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45987.941818402775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45987.941818402775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45987.941818402775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45987.941818402775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45987.941818402775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45987.941818402775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45987.941818402775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45987.941818402775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45987.941818402775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45987.941818402775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45987.941818402775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45987.941818402775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45987.941818402775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45987.941818402775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45987.941818402775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45987.941818402775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45987.941818402775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45987.941818402775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45987.941818402775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45987.941818402775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45987.941818402775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45987.941818402775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45987.941818402775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45987.941818402775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45987.941818402775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45987.941818402775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45987.941818402775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45987.941818402775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45987.941818402775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45987.941818402775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45987.941818402775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45987.941818402775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45987.941818402775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45987.941818402775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45987.941818402775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45987.941818402775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45987.941818402775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45987.941818402775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45987.941818402775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45987.941818402775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45987.941818402775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45987.941818402775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45987.941818402775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45987.941818402775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45987.941818402775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45987.941818402775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45987.941818402775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45987.941818402775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45987.941818402775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45987.941818402775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45987.941818402775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45987.941818402775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45987.941818402775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45987.941818402775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45987.941818402775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45987.941818402775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45987.941818402775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45987.941818402775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45987.941818402775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45987.941818402775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45987.941818402775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45987.941818402775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45987.941818402775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45987.941818402775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45987.941818402775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45987.941818402775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45987.941818402775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45987.941818402775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45987.941818402775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45987.941818402775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45987.941818402775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45987.941818402775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45987.941818402775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45987.941818402775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45987.941818402775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45987.941818402775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45987.941818402775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45987.941818402775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45987.941818402775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45987.941818402775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45987.941818402775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45987.941818402775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45987.941818402775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45987.941818402775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45987.941818402775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45987.941818402775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45987.941818402775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45987.941818402775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45987.941818402775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45987.941818402775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45987.941818402775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45987.941818402775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45987.941818402775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45987.941818402775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45987.941818402775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45987.941818402775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45987.941818402775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45987.941818402775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45987.941818402775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45987.941818402775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45987.941818402775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45987.941818402775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45987.941818402775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45987.941818402775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45987.941818402775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45987.941818402775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45987.941818402775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45987.941818402775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45987.941818402775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45987.941818402775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45987.941818402775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45987.941818402775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45987.941818402775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45987.941818402775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45987.941818402775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45987.941818402775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45987.941818402775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45987.941818402775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45987.941818402775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45987.941818402775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45987.941818402775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45987.941818402775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45987.941818402775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45987.941818402775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45987.941818402775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45987.941818402775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45987.941818402775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45987.941818402775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45987.941818402775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45987.941818402775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45987.941818402775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45987.941818402775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45987.941818402775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45987.941818402775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45987.941818402775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45987.941818402775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45987.941818402775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45987.941818402775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45987.941818402775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45987.941818402775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45987.941818402775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45987.941818402775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45987.941818402775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45987.941818402775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45987.941818402775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45987.941818402775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45987.941818402775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45987.941818402775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45987.941818402775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45987.941818402775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45987.941818402775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45987.941818402775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45987.941818402775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45987.941818402775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45987.941818402775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45987.941818402775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45987.941818402775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45987.941818402775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45987.941818402775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45987.941818402775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45987.941818402775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45987.941818402775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45987.941818402775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45987.941818402775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45987.941818402775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45987.941818402775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45987.941818402775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45987.941818402775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45987.941818402775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45987.941818402775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45987.941818402775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45987.941818402775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45987.941818402775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45987.941818402775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45987.941818402775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45987.941818402775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45987.941818402775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45987.941818402775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45987.941818402775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45987.941818402775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45987.941818402775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45987.941818402775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45987.941818402775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45987.941818402775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45987.941818402775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45987.941818402775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45987.941818402775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45987.941818402775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45987.941818402775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45987.941818402775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45987.941818402775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45987.941818402775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45987.941818402775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45987.941818402775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45987.941818402775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45987.941818402775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45987.941818402775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45987.941818402775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45987.941818402775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45987.941818402775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45987.941818402775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45987.941818402775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45987.941818402775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45987.941818402775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45987.941818402775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45987.941818402775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45987.941818402775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45987.941818402775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45987.941818402775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45987.941818402775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45987.941818402775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45987.941818402775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45987.941818402775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45987.941818402775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45987.941818402775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45987.941818402775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45987.941818402775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45987.941818402775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45987.941818402775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45987.941818402775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45987.941818402775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45987.941818402775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45987.941818402775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45987.941818402775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45987.941818402775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45987.941818402775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45987.941818402775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45987.941818402775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45987.941818402775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45987.941818402775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45987.941818402775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45987.941818402775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45987.941818402775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45987.941818402775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45987.941818402775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45987.941818402775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45987.941818402775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45987.941818402775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45987.941818402775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45987.941818402775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45987.941818402775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45987.941818402775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45987.941818402775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45987.941818402775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45987.941818402775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45987.941818402775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45987.941818402775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45987.941818402775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45987.941818402775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45987.941818402775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45987.941818402775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45987.941818402775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45987.941818402775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45987.941818402775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45987.941818402775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45987.941818402775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45987.941818402775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45987.941818402775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45987.941818402775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45987.941818402775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45987.941818402775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45987.941818402775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45987.941818402775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45987.941818402775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45987.941818402775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45987.941818402775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45987.941818402775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45987.941818402775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45987.941818402775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45987.941818402775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45987.941818402775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45987.941818402775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45987.941818402775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45987.941818402775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45987.941818402775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45987.941818402775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45987.941818402775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45987.941818402775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45987.941818402775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45987.941818402775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45987.941818402775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45987.941818402775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45987.941818402775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45987.941818402775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45987.941818402775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45987.941818402775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45987.941818402775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45987.941818402775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45987.941818402775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45987.941818402775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45987.941818402775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45987.941818402775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45987.941818402775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45987.941818402775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45987.941818402775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45987.941818402775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45987.941818402775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45987.941818402775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45987.941818402775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45987.941818402775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45987.941818402775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45987.941818402775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45987.941818402775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45987.941818402775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45987.941818402775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45987.941818402775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45987.941818402775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45987.941818402775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45987.941818402775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45987.941818402775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45987.941818402775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45987.941818402775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45987.941818402775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45987.941818402775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45987.941818402775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45987.941818402775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45987.941818402775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45987.941818402775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45987.941818402775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45987.941818402775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45987.941818402775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45987.941818402775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45987.941818402775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45987.941818402775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45987.941818402775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45987.941818402775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45987.941818402775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45987.941818402775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45987.941818402775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45987.941818402775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45987.941818402775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45987.941818402775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45987.941818402775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45987.941818402775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45987.941818402775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45987.941818402775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45987.941818402775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45987.941818402775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45987.941818402775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45987.941818402775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45987.941818402775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45987.941818402775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45987.941818402775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45987.941818402775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45987.941818402775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45987.941818402775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45987.941818402775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45987.941818402775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45987.941818402775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45987.941818402775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45987.941818402775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45987.941818402775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45987.941818402775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45987.941818402775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45987.941818402775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45987.941818402775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45987.941818402775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45987.941818402775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45987.941818402775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45987.941818402775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45987.941818402775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45987.941818402775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45987.941818402775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45987.941818402775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45987.941818402775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45987.941818402775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45987.941818402775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45987.941818402775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45987.941818402775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45987.941818402775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45987.941818402775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45987.941818402775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45987.941818402775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45987.941818402775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45987.941818402775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45987.941818402775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45987.941818402775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45987.941818402775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45987.941818402775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45987.941818402775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45987.941818402775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45987.941818402775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45987.941818402775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45987.941818402775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45987.941818402775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45987.941818402775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45987.941818402775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45987.941818402775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45987.941818402775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45987.941818402775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45987.941818402775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45987.941818402775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45987.941818402775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45987.941818402775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45987.941818402775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45987.941818402775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45987.941818402775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45987.941818402775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45987.941818402775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45987.941818402775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45987.941818402775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45987.941818402775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45987.941818402775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45987.941818402775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45987.941818402775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45987.941818402775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45987.941818402775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45987.941818402775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45987.941818402775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45987.941818402775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45987.941818402775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45987.941818402775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45987.941818402775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45987.941818402775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45987.941818402775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45987.941818402775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45987.941818402775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45987.941818402775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45987.941818402775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45987.941818402775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45987.941818402775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45987.941818402775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45987.941818402775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45987.941818402775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45987.941818402775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45987.941818402775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45987.941818402775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45987.941818402775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45987.941818402775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45987.941818402775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45987.941818402775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45987.941818402775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45987.941818402775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45987.941818402775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45987.941818402775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45987.941818402775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45987.941818402775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45987.941818402775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45987.941818402775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45987.941818402775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45987.941818402775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45987.941818402775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45987.941818402775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45987.941818402775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45987.941818402775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45987.941818402775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45987.941818402775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45987.941818402775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45987.941818402775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45987.941818402775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45987.941818402775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45987.941818402775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45987.941818402775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45987.941818402775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45987.941818402775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45987.941818402775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45987.941818402775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45987.941818402775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45987.941818402775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45987.941818402775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45987.941818402775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45987.941818402775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45987.941818402775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45987.941818402775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45987.941818402775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45987.941818402775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45987.941818402775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45987.941818402775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45987.941818402775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45987.941818402775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45987.941818402775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45987.941818402775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45987.941818402775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45987.941818402775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45987.941818402775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45987.941818402775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45987.941818402775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45987.941818402775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45987.941818402775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45987.941818402775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45987.941818402775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45987.941818402775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45987.941818402775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45987.941818402775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45987.941818402775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45987.941818402775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45987.941818402775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45987.941818402775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45987.941818402775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45987.941818402775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45987.941818402775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45987.941818402775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45987.941818402775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45987.941818402775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45987.941818402775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45987.941818402775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45987.941818402775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45987.941818402775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45987.941818402775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45987.941818402775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45987.941818402775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45987.941818402775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45987.941818402775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45987.941818402775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45987.941818402775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45987.941818402775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45987.941818402775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45987.941818402775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45987.941818402775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45987.941818402775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45987.941818402775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45987.941818402775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45987.941818402775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45987.941818402775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45987.941818402775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45987.941818402775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45987.941818402775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45987.941818402775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45987.941818402775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45987.941818402775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45987.941818402775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45987.941818402775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45987.941818402775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45987.941818402775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45987.941818402775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45987.941818402775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45987.941818402775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45987.941818402775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45987.941818402775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45987.941818402775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45987.941818402775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45987.941818402775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45987.941818402775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45987.941818402775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45987.941818402775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45987.941818402775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45987.941818402775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45987.941818402775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45987.941818402775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45987.941818402775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45987.941818402775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45987.941818402775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45987.941818402775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45987.941818402775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45987.941818402775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45987.941818402775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45987.941818402775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45987.941818402775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45987.941818402775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45987.941818402775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45987.941818402775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45987.941818402775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45987.941818402775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45987.941818402775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45987.941818402775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45987.941818402775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45987.941818402775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45987.941818402775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45987.941818402775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45987.941818402775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45987.941818402775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45987.941818402775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45987.941818402775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45987.941818402775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45987.941818402775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45987.941818402775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45987.941818402775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45987.941818402775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45987.941818402775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45987.941818402775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45987.941818402775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45987.941818402775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45987.941818402775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45987.941818402775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45987.941818402775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45987.941818402775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45987.941818402775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45987.941818402775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45987.941818402775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45987.941818402775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45987.941818402775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45987.941818402775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45987.941818402775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45987.941818402775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45987.941818402775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45987.941818402775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45987.941818402775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45987.941818402775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45987.941818402775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45987.941818402775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45987.941818402775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45987.941818402775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45987.941818402775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45987.941818402775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45987.941818402775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45987.941818402775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45987.941818402775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45987.941818402775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45987.941818402775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45987.941818402775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45987.941818402775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45987.941818402775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45987.941818402775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45987.941818402775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45987.941818402775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45987.941818402775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45987.941818402775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45987.941818402775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45987.941818402775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45987.941818402775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45987.941818402775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45987.941818402775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45987.941818402775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45987.941818402775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45987.941818402775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45987.941818402775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45987.941818402775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45987.941818402775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45987.941818402775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45987.941818402775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45987.941818402775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45987.941818402775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45987.941818402775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45987.941818402775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45987.941818402775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45987.941818402775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45987.941818402775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45987.941818402775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45987.941818402775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45987.941818402775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45987.941818402775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45987.941818402775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45987.941818402775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45987.941818402775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45987.941818402775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45987.941818402775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45987.941818402775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45987.941818402775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45987.941818402775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45987.941818402775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45987.941818402775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45987.941818402775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45987.941818402775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45987.941818402775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45987.941818402775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45987.941818402775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45987.941818402775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45987.941818402775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45987.941818402775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45987.941818402775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45987.941818402775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45987.941818402775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45987.941818402775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45987.941818402775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45987.941818402775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45987.941818402775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45987.941818402775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45987.941818402775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45987.941818402775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45987.941818402775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45987.941818402775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45987.941818402775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45987.941818402775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45987.941818402775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45987.941818402775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45987.941818402775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45987.941818402775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45987.941818402775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45987.941818402775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45987.941818402775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45987.941818402775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45987.941818402775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45987.941818402775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45987.941818402775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45987.941818402775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45987.941818402775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45987.941818402775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45987.941818402775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45987.941818402775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45987.941818402775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45987.941818402775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45987.941818402775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45987.941818402775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45987.941818402775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45987.941818402775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45987.941818402775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45987.941818402775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45987.941818402775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45987.941818402775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45987.941818402775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45987.941818402775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45987.941818402775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45987.941818402775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45987.941818402775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45987.941818402775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45987.941818402775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45987.941818402775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45987.941818402775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45987.941818402775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45987.941818402775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45987.941818402775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45987.941818402775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45987.941818402775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45987.941818402775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45987.941818402775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45987.941818402775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45987.941818402775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45987.941818402775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45987.941818402775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45987.941818402775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45987.941818402775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45987.941818402775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45987.941818402775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45987.941818402775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45987.941818402775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45987.941818402775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45987.941818402775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45987.941818402775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45987.941818402775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45987.941818402775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45987.941818402775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45987.941818402775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45987.941818402775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45987.941818402775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45987.941818402775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45987.941818402775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45987.941818402775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45987.941818402775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45987.941818402775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45987.941818402775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45987.941818402775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45987.941818402775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45987.941818402775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45987.941818402775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45987.941818402775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45987.941818402775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45987.941818402775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45987.941818402775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45987.941818402775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45987.941818402775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45987.941818402775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45987.941818402775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45987.941818402775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45987.941818402775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45987.941818402775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45987.941818402775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45987.941818402775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45987.941818402775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45987.941818402775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45987.941818402775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45987.941818402775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45987.941818402775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45987.941818402775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45987.941818402775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45987.941818402775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45987.941818402775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45987.941818402775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45987.941818402775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45987.941818402775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45987.941818402775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45987.941818402775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45987.941818402775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45987.941818402775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45987.941818402775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45987.941818402775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45987.941818402775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45987.941818402775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45987.941818402775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45987.941818402775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45987.941818402775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45987.941818402775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45987.941818402775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45987.941818402775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45987.941818402775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45987.941818402775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45987.941818402775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45987.941818402775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45987.941818402775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45987.941818402775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45987.941818402775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45987.941818402775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45987.941818402775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45987.941818402775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45987.941818402775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45987.941818402775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45987.941818402775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45987.941818402775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45987.941818402775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45987.941818402775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45987.941818402775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45987.941818402775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45987.941818402775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45987.941818402775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45987.941818402775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45987.941818402775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45987.941818402775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45987.941818402775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45987.941818402775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45987.941818402775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45987.941818402775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45987.941818402775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45987.941818402775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45987.941818402775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45987.941818402775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45987.941818402775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45987.941818402775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45987.941818402775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45987.941818402775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45987.941818402775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45987.941818402775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45987.941818402775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45987.941818402775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45987.941818402775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45987.941818402775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45987.941818402775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45987.941818402775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45987.941818402775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45987.941818402775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45987.941818402775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45987.941818402775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45987.941818402775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45987.941818402775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45987.941818402775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45987.941818402775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45987.941818402775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45987.941818402775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45987.941818402775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45987.941818402775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45987.941818402775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45987.941818402775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45987.941818402775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45987.941818402775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45987.941818402775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284.46110081017832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39110</v>
      </c>
      <c r="E3" s="91" t="s">
        <v>39021</v>
      </c>
      <c r="F3" s="92"/>
      <c r="G3" s="93">
        <f t="shared" ref="G3:G32" ca="1" si="0">IFERROR(NOW()-F3,"")</f>
        <v>45987.941818402775</v>
      </c>
      <c r="H3" s="92">
        <v>45987.852175925924</v>
      </c>
      <c r="I3" s="92" t="str">
        <f>IFERROR(VLOOKUP(D3,DB!A:F,6,0),"")</f>
        <v>SCECO</v>
      </c>
      <c r="J3" s="92" t="str">
        <f>IFERROR(VLOOKUP(D3,DB!A:G,7,0),"")</f>
        <v>Dead+In progress</v>
      </c>
      <c r="K3" s="94" t="s">
        <v>39111</v>
      </c>
      <c r="L3" s="88" t="str">
        <f>IFERROR(VLOOKUP(D3,DB!A:I,9,0),"")</f>
        <v>Latis</v>
      </c>
    </row>
    <row r="4" spans="1:16" ht="15" customHeight="1">
      <c r="A4" s="110"/>
      <c r="B4" s="110" t="str">
        <f>IFERROR(VLOOKUP(D4,DB!A:K,11,0),"")</f>
        <v/>
      </c>
      <c r="C4" s="90"/>
      <c r="D4" s="88"/>
      <c r="E4" s="91"/>
      <c r="F4" s="92"/>
      <c r="G4" s="93">
        <f t="shared" ca="1" si="0"/>
        <v>45987.941818402775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45987.941818402775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45987.941818402775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45987.941818402775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45987.941818402775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45987.941818402775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45987.941818402775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45987.941818402775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45987.941818402775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45987.941818402775</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45987.941818402775</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45987.941818402775</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45987.941818402775</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45987.941818402775</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45987.941818402775</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45987.941818402775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45987.941818402775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45987.941818402775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45987.941818402775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45987.941818402775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45987.941818402775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45987.941818402775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45987.941818402775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45987.941818402775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45987.941818402775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45987.941818402775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45987.941818402775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45987.941818402775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45987.941818402775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45987.941818402775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45987.941818402775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45987.941818402775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45987.941818402775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45987.941818402775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45987.941818402775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45987.941818402775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45987.941818402775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45987.941818402775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45987.941818402775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45987.941818402775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45987.941818402775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45987.941818402775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45987.941818402775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45987.941818402775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45987.941818402775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45987.941818402775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45987.941818402775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45987.941818402775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45987.941818402775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45987.941818402775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45987.941818402775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45987.941818402775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45987.941818402775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45987.941818402775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45987.941818402775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45987.941818402775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45987.941818402775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45987.941818402775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45987.941818402775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45987.941818402775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45987.941818402775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45987.941818402775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45987.941818402775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45987.941818402775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45987.941818402775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45987.941818402775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45987.941818402775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45987.941818402775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45987.941818402775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45987.941818402775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45987.941818402775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45987.941818402775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45987.941818402775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45987.941818402775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45987.941818402775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45987.941818402775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45987.941818402775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45987.941818402775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45987.941818402775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45987.941818402775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45987.941818402775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45987.941818402775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45987.941818402775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45987.941818402775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45987.941818402775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45987.941818402775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45987.941818402775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45987.941818402775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45987.941818402775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45987.941818402775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45987.941818402775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45987.941818402775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45987.941818402775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45987.941818402775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45987.941818402775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45987.941818402775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45987.941818402775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45987.941818402775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45987.941818402775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45987.941818402775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45987.941818402775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45987.941818402775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45987.941818402775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45987.941818402775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45987.941818402775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45987.941818402775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45987.941818402775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45987.941818402775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45987.941818402775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45987.941818402775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45987.941818402775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45987.941818402775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45987.941818402775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45987.941818402775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45987.941818402775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45987.941818402775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45987.941818402775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45987.941818402775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45987.941818402775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45987.941818402775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45987.941818402775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45987.941818402775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45987.941818402775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45987.941818402775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45987.941818402775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45987.941818402775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45987.941818402775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45987.941818402775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45987.941818402775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45987.941818402775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45987.941818402775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45987.941818402775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45987.941818402775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45987.941818402775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45987.941818402775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45987.941818402775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45987.941818402775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45987.941818402775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45987.941818402775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45987.941818402775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45987.941818402775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45987.941818402775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45987.941818402775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45987.941818402775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45987.941818402775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45987.941818402775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45987.941818402775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45987.941818402775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45987.941818402775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45987.941818402775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45987.941818402775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45987.941818402775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45987.941818402775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45987.941818402775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45987.941818402775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45987.941818402775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45987.941818402775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45987.941818402775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45987.941818402775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45987.941818402775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45987.941818402775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45987.941818402775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45987.941818402775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45987.941818402775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45987.941818402775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45987.941818402775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45987.941818402775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45987.941818402775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45987.941818402775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45987.941818402775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45987.941818402775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45987.941818402775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45987.941818402775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45987.941818402775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45987.941818402775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45987.941818402775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45987.941818402775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45987.941818402775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45987.941818402775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45987.941818402775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45987.941818402775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45987.941818402775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45987.941818402775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45987.941818402775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45987.941818402775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45987.941818402775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45987.941818402775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45987.941818402775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45987.941818402775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45987.941818402775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45987.941818402775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45987.941818402775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45987.941818402775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45987.941818402775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45987.941818402775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45987.941818402775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45987.941818402775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45987.941818402775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45987.941818402775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45987.941818402775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45987.941818402775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45987.941818402775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45987.941818402775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45987.941818402775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45987.941818402775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45987.941818402775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45987.941818402775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45987.941818402775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45987.941818402775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45987.941818402775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45987.941818402775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45987.941818402775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45987.941818402775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45987.941818402775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45987.941818402775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45987.941818402775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45987.941818402775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45987.941818402775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45987.941818402775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45987.941818402775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45987.941818402775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45987.941818402775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45987.941818402775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45987.941818402775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45987.941818402775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45987.941818402775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45987.941818402775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45987.941818402775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45987.941818402775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45987.941818402775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45987.941818402775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45987.941818402775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45987.941818402775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45987.941818402775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45987.941818402775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45987.941818402775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45987.941818402775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45987.941818402775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45987.941818402775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45987.941818402775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45987.941818402775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45987.941818402775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45987.941818402775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45987.941818402775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45987.941818402775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45987.941818402775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45987.941818402775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45987.941818402775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45987.941818402775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45987.941818402775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45987.941818402775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45987.941818402775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45987.941818402775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45987.941818402775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45987.941818402775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45987.941818402775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45987.941818402775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45987.941818402775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45987.941818402775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45987.941818402775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45987.941818402775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45987.941818402775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45987.941818402775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45987.941818402775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45987.941818402775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45987.941818402775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45987.941818402775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45987.941818402775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45987.941818402775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45987.941818402775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45987.941818402775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45987.941818402775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45987.941818402775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45987.941818402775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45987.941818402775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45987.941818402775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45987.941818402775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45987.941818402775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45987.941818402775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45987.941818402775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45987.941818402775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45987.941818402775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45987.941818402775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45987.941818402775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45987.941818402775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45987.941818402775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45987.941818402775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45987.941818402775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45987.941818402775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45987.941818402775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45987.941818402775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45987.941818402775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45987.941818402775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45987.941818402775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45987.941818402775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45987.941818402775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45987.941818402775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45987.941818402775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45987.941818402775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45987.941818402775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45987.941818402775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45987.941818402775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45987.941818402775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45987.941818402775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45987.941818402775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45987.941818402775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45987.941818402775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45987.941818402775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45987.941818402775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45987.941818402775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45987.941818402775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45987.941818402775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45987.941818402775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45987.941818402775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45987.941818402775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45987.941818402775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45987.941818402775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45987.941818402775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45987.941818402775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45987.941818402775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45987.941818402775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45987.941818402775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45987.941818402775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45987.941818402775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45987.941818402775</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45987.941818402775</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45987.941818402775</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45987.941818402775</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45987.941818402775</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45987.941818402775</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45987.941818402775</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K12" sqref="K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96.109758217586204</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61.752941087957879</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39.280707291662111</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6.5685197916609468</v>
      </c>
      <c r="H5" s="119">
        <v>45981.360798611109</v>
      </c>
      <c r="I5" s="106" t="str">
        <f>IFERROR(VLOOKUP(D5,DB!A:F,6,0),"")</f>
        <v>SCECO</v>
      </c>
      <c r="J5" s="106" t="str">
        <f>IFERROR(VLOOKUP(D5,DB!A:G,7,0),"")</f>
        <v>Dead</v>
      </c>
      <c r="K5" s="106" t="s">
        <v>39119</v>
      </c>
      <c r="L5" s="106" t="str">
        <f>IFERROR(VLOOKUP(D5,DB!A:I,9,0),"")</f>
        <v>Latis</v>
      </c>
    </row>
    <row r="6" spans="1:13" s="39" customFormat="1">
      <c r="A6" s="37" t="s">
        <v>39120</v>
      </c>
      <c r="B6" s="37" t="str">
        <f>IFERROR(VLOOKUP(D6,DB!A:K,11,0),"")</f>
        <v>R5</v>
      </c>
      <c r="C6" s="37">
        <v>1</v>
      </c>
      <c r="D6" s="37" t="s">
        <v>33139</v>
      </c>
      <c r="E6" s="37" t="s">
        <v>39021</v>
      </c>
      <c r="F6" s="38"/>
      <c r="G6" s="108">
        <f t="shared" ref="G6:G40" ca="1" si="2">IFERROR(NOW()-F6,"")</f>
        <v>45987.941818287036</v>
      </c>
      <c r="H6" s="38">
        <v>45987.8672337963</v>
      </c>
      <c r="I6" s="37" t="str">
        <f>IFERROR(VLOOKUP(D6,DB!A:F,6,0),"")</f>
        <v>Generator-SG</v>
      </c>
      <c r="J6" s="37" t="str">
        <f>IFERROR(VLOOKUP(D6,DB!A:G,7,0),"")</f>
        <v>Vandalized</v>
      </c>
      <c r="K6" s="37" t="s">
        <v>39121</v>
      </c>
      <c r="L6" s="37" t="str">
        <f>IFERROR(VLOOKUP(D6,DB!A:I,9,0),"")</f>
        <v>Latis</v>
      </c>
    </row>
    <row r="7" spans="1:13" s="39" customFormat="1">
      <c r="A7" s="37"/>
      <c r="B7" s="37" t="str">
        <f>IFERROR(VLOOKUP(D7,DB!A:K,11,0),"")</f>
        <v/>
      </c>
      <c r="C7" s="37"/>
      <c r="D7" s="145"/>
      <c r="E7" s="37"/>
      <c r="F7" s="38"/>
      <c r="G7" s="108">
        <f t="shared" ca="1" si="2"/>
        <v>45987.941818287036</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t="shared" ca="1" si="2"/>
        <v>45987.941818287036</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45987.941818287036</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45987.941818287036</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45987.941818287036</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45987.941818287036</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45987.941818287036</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45987.941818287036</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45987.941818287036</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45987.941818287036</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45987.941818287036</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45987.941818287036</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45987.941818287036</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45987.941818287036</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4">
        <f t="shared" ca="1" si="2"/>
        <v>45987.941818287036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45987.941818287036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45987.941818287036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45987.941818287036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45987.941818287036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45987.941818287036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45987.941818287036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45987.941818287036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45987.941818287036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45987.941818287036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45987.941818287036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45987.941818287036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45987.941818287036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45987.941818287036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45987.941818287036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45987.941818287036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45987.941818287036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45987.941818287036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45987.941818287036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t="shared" ca="1" si="2"/>
        <v>45987.941818287036</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45987.941818287036</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45987.941818287036</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45987.941818287036</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45987.941818287036</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45987.941818287036</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45987.941818287036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45987.941818402775</v>
      </c>
      <c r="H8" s="126"/>
      <c r="I8" s="124" t="str">
        <f>IFERROR(VLOOKUP(D8,DB!A:F,6,0),"")</f>
        <v/>
      </c>
      <c r="J8" s="124" t="str">
        <f>IFERROR(VLOOKUP(D8,DB!A:G,7,0),"")</f>
        <v/>
      </c>
      <c r="K8" s="127" t="s">
        <v>39122</v>
      </c>
      <c r="L8" s="128" t="str">
        <f>IFERROR(VLOOKUP(D8,DB!A:I,9,0),"")</f>
        <v/>
      </c>
    </row>
    <row r="9" spans="1:16382" ht="31.5" customHeight="1">
      <c r="A9" s="123"/>
      <c r="B9" s="124" t="str">
        <f>IFERROR(VLOOKUP(D9,DB!A:K,11,0),"")</f>
        <v/>
      </c>
      <c r="C9" s="125"/>
      <c r="D9" s="124"/>
      <c r="E9" s="106"/>
      <c r="F9" s="126"/>
      <c r="G9" s="72">
        <f ca="1">IFERROR(NOW()-F9,"-")</f>
        <v>45987.941818402775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45987.941818402775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45987.941818402775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45987.941818402775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45987.941818402775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45987.941818402775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45987.941818402775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45987.941818402775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45987.941818402775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45987.941818402775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45987.941818402775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45987.941818402775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45987.941818402775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45987.941818402775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45987.941818402775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45987.941818402775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45987.941818402775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45987.941818402775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45987.941818402775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45987.941818402775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45987.941818402775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45987.941818402775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45987.941818402775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45987.941818402775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45987.941818402775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45987.941818402775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45987.941818402775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45987.941818402775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45987.941818402775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45987.941818402775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45987.941818402775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45987.941818402775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45987.941818402775</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