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40" documentId="120_S{2AC9BD13-BADA-5192-A53E-5A8FF88502F6}" xr6:coauthVersionLast="47" xr6:coauthVersionMax="47" xr10:uidLastSave="{1A529B3E-A2A5-4723-A419-6F99ECB36C8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<sst xmlns="http://schemas.openxmlformats.org/spreadsheetml/2006/main" count="180287" uniqueCount="39128">
  <si>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</si>
  <si>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</si>
  <si>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</si>
  <si>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</si>
  <si>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</si>
  <si>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</si>
  <si>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</si>
  <si>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</si>
  <si>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</si>
  <si>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</si>
  <si>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</si>
  <si>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</si>
  <si>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</si>
  <si>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</si>
  <si>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</si>
  <si>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</si>
  <si>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</si>
  <si>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</si>
  <si>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</si>
  <si>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</si>
  <si>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</si>
  <si>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</si>
  <si>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</si>
  <si>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</si>
  <si>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</si>
  <si>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</si>
  <si>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</si>
  <si>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</si>
  <si>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</si>
  <si>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</si>
  <si>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</si>
  <si>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</si>
  <si>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</si>
  <si>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</si>
  <si>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</si>
  <si>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</si>
  <si>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</si>
  <si>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</si>
  <si>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</si>
  <si>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</si>
  <si>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</si>
  <si>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</si>
  <si>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</si>
  <si>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</si>
  <si>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</si>
  <si>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</si>
  <si>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</si>
  <si>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</si>
  <si>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</si>
  <si>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</si>
  <si>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</si>
  <si>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</si>
  <si>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</si>
  <si>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</si>
  <si>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</si>
  <si>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</si>
  <si>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</si>
  <si>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</si>
  <si>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</si>
  <si>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</si>
  <si>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</si>
  <si>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</si>
  <si>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</si>
  <si>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</si>
  <si>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</si>
  <si>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</si>
  <si>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</si>
  <si>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</si>
  <si>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</si>
  <si>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</si>
  <si>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</si>
  <si>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</si>
  <si>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</si>
  <si>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</si>
  <si>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</si>
  <si>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</si>
  <si>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</si>
  <si>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</si>
  <si>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</si>
  <si>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</si>
  <si>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</si>
  <si>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</si>
  <si>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</si>
  <si>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</si>
  <si>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</si>
  <si>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</si>
  <si>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</si>
  <si>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</si>
  <si>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</si>
  <si>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</si>
  <si>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</si>
  <si>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</si>
  <si>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</si>
  <si>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</si>
  <si>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</si>
  <si>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</si>
  <si>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</si>
  <si>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</si>
  <si>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</si>
  <si>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</si>
  <si>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</si>
  <si>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</si>
  <si>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</si>
  <si>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</si>
  <si>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</si>
  <si>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</si>
  <si>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</si>
  <si>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</si>
  <si>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</si>
  <si>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</si>
  <si>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</si>
  <si>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</si>
  <si>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</si>
  <si>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</si>
  <si>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</si>
  <si>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</si>
  <si>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</si>
  <si>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</si>
  <si>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</si>
  <si>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</si>
  <si>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</si>
  <si>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</si>
  <si>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</si>
  <si>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</si>
  <si>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</si>
  <si>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</si>
  <si>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</si>
  <si>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</si>
  <si>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</si>
  <si>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</si>
  <si>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</si>
  <si>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</si>
  <si>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</si>
  <si>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</si>
  <si>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</si>
  <si>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</si>
  <si>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</si>
  <si>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</si>
  <si>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</si>
  <si>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</si>
  <si>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</si>
  <si>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</si>
  <si>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</si>
  <si>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</si>
  <si>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</si>
  <si>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</si>
  <si>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</si>
  <si>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</si>
  <si>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</si>
  <si>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</si>
  <si>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</si>
  <si>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</si>
  <si>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</si>
  <si>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</si>
  <si>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</si>
  <si>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</si>
  <si>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</si>
  <si>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</si>
  <si>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</si>
  <si>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</si>
  <si>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</si>
  <si>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</si>
  <si>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</si>
  <si>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</si>
  <si>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</si>
  <si>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</si>
  <si>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</si>
  <si>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</si>
  <si>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</si>
  <si>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</si>
  <si>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</si>
  <si>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</si>
  <si>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</si>
  <si>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</si>
  <si>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</si>
  <si>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</si>
  <si>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</si>
  <si>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</si>
  <si>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</si>
  <si>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</si>
  <si>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</si>
  <si>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</si>
  <si>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</si>
  <si>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</si>
  <si>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</si>
  <si>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</si>
  <si>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</si>
  <si>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</si>
  <si>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</si>
  <si>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</si>
  <si>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</si>
  <si>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</si>
  <si>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</si>
  <si>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</si>
  <si>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</si>
  <si>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</si>
  <si>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</si>
  <si>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</si>
  <si>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</si>
  <si>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</si>
  <si>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</si>
  <si>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</si>
  <si>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</si>
  <si>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</si>
  <si>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</si>
  <si>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</si>
  <si>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</si>
  <si>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</si>
  <si>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</si>
  <si>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</si>
  <si>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</si>
  <si>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</si>
  <si>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</si>
  <si>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</si>
  <si>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</si>
  <si>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</si>
  <si>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</si>
  <si>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</si>
  <si>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</si>
  <si>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</si>
  <si>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</si>
  <si>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</si>
  <si>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</si>
  <si>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</si>
  <si>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</si>
  <si>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</si>
  <si>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</si>
  <si>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</si>
  <si>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</si>
  <si>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</si>
  <si>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</si>
  <si>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</si>
  <si>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</si>
  <si>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</si>
  <si>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</si>
  <si>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</si>
  <si>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</si>
  <si>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</si>
  <si>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</si>
  <si>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</si>
  <si>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</si>
  <si>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</si>
  <si>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</si>
  <si>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</si>
  <si>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</si>
  <si>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</si>
  <si>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</si>
  <si>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</si>
  <si>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</si>
  <si>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</si>
  <si>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</si>
  <si>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</si>
  <si>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</si>
  <si>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</si>
  <si>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</si>
  <si>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</si>
  <si>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</si>
  <si>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</si>
  <si>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</si>
  <si>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</si>
  <si>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</si>
  <si>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</si>
  <si>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</si>
  <si>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</si>
  <si>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</si>
  <si>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</si>
  <si>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</si>
  <si>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</si>
  <si>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</si>
  <si>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</si>
  <si>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</si>
  <si>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</si>
  <si>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</si>
  <si>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</si>
  <si>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</si>
  <si>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</si>
  <si>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</si>
  <si>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</si>
  <si>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</si>
  <si>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</si>
  <si>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</si>
  <si>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</si>
  <si>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</si>
  <si>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</si>
  <si>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</si>
  <si>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</si>
  <si>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</si>
  <si>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</si>
  <si>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</si>
  <si>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</si>
  <si>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</si>
  <si>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</si>
  <si>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</si>
  <si>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</si>
  <si>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</si>
  <si>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</si>
  <si>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</si>
  <si>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</si>
  <si>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</si>
  <si>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</si>
  <si>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</si>
  <si>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</si>
  <si>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</si>
  <si>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</si>
  <si>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</si>
  <si>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</si>
  <si>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</si>
  <si>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</si>
  <si>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</si>
  <si>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</si>
  <si>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</si>
  <si>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</si>
  <si>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</si>
  <si>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</si>
  <si>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</si>
  <si>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</si>
  <si>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</si>
  <si>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</si>
  <si>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</si>
  <si>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</si>
  <si>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</si>
  <si>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</si>
  <si>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</si>
  <si>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</si>
  <si>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</si>
  <si>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</si>
  <si>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</si>
  <si>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</si>
  <si>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</si>
  <si>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</si>
  <si>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</si>
  <si>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</si>
  <si>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</si>
  <si>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</si>
  <si>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</si>
  <si>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</si>
  <si>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</si>
  <si>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</si>
  <si>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</si>
  <si>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</si>
  <si>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</si>
  <si>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</si>
  <si>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</si>
  <si>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</si>
  <si>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</si>
  <si>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</si>
  <si>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</si>
  <si>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</si>
  <si>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</si>
  <si>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</si>
  <si>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</si>
  <si>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</si>
  <si>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</si>
  <si>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</si>
  <si>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</si>
  <si>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</si>
  <si>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</si>
  <si>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</si>
  <si>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</si>
  <si>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</si>
  <si>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</si>
  <si>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</si>
  <si>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</si>
  <si>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</si>
  <si>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</si>
  <si>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</si>
  <si>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</si>
  <si>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</si>
  <si>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</si>
  <si>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</si>
  <si>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</si>
  <si>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</si>
  <si>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</si>
  <si>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</si>
  <si>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</si>
  <si>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</si>
  <si>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</si>
  <si>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</si>
  <si>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</si>
  <si>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</si>
  <si>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</si>
  <si>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</si>
  <si>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</si>
  <si>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</si>
  <si>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</si>
  <si>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</si>
  <si>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</si>
  <si>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</si>
  <si>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</si>
  <si>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</si>
  <si>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</si>
  <si>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</si>
  <si>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</si>
  <si>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</si>
  <si>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</si>
  <si>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</si>
  <si>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</si>
  <si>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</si>
  <si>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</si>
  <si>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</si>
  <si>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</si>
  <si>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</si>
  <si>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</si>
  <si>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</si>
  <si>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</si>
  <si>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</si>
  <si>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</si>
  <si>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</si>
  <si>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</si>
  <si>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</si>
  <si>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</si>
  <si>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</si>
  <si>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</si>
  <si>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</si>
  <si>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</si>
  <si>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</si>
  <si>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</si>
  <si>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</si>
  <si>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</si>
  <si>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</si>
  <si>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</si>
  <si>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</si>
  <si>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</si>
  <si>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</si>
  <si>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</si>
  <si>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</si>
  <si>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</si>
  <si>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</si>
  <si>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</si>
  <si>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</si>
  <si>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</si>
  <si>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</si>
  <si>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</si>
  <si>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</si>
  <si>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</si>
  <si>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</si>
  <si>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</si>
  <si>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</si>
  <si>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</si>
  <si>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</si>
  <si>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</si>
  <si>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</si>
  <si>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</si>
  <si>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</si>
  <si>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</si>
  <si>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</si>
  <si>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</si>
  <si>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</si>
  <si>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</si>
  <si>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</si>
  <si>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</si>
  <si>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</si>
  <si>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</si>
  <si>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</si>
  <si>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</si>
  <si>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</si>
  <si>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</si>
  <si>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</si>
  <si>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</si>
  <si>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</si>
  <si>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</si>
  <si>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</si>
  <si>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</si>
  <si>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</si>
  <si>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</si>
  <si>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</si>
  <si>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</si>
  <si>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</si>
  <si>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</si>
  <si>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</si>
  <si>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</si>
  <si>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</si>
  <si>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</si>
  <si>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</si>
  <si>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</si>
  <si>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</si>
  <si>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</si>
  <si>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</si>
  <si>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</si>
  <si>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</si>
  <si>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</si>
  <si>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</si>
  <si>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</si>
  <si>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</si>
  <si>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</si>
  <si>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</si>
  <si>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</si>
  <si>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</si>
  <si>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</si>
  <si>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</si>
  <si>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</si>
  <si>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</si>
  <si>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</si>
  <si>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</si>
  <si>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</si>
  <si>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</si>
  <si>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</si>
  <si>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</si>
  <si>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</si>
  <si>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</si>
  <si>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</si>
  <si>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</si>
  <si>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</si>
  <si>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</si>
  <si>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</si>
  <si>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</si>
  <si>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</si>
  <si>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</si>
  <si>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</si>
  <si>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</si>
  <si>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</si>
  <si>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</si>
  <si>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</si>
  <si>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</si>
  <si>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</si>
  <si>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</si>
  <si>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</si>
  <si>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</si>
  <si>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</si>
  <si>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</si>
  <si>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</si>
  <si>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</si>
  <si>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</si>
  <si>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</si>
  <si>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</si>
  <si>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</si>
  <si>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</si>
  <si>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</si>
  <si>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</si>
  <si>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</si>
  <si>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</si>
  <si>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</si>
  <si>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</si>
  <si>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</si>
  <si>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</si>
  <si>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</si>
  <si>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</si>
  <si>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</si>
  <si>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</si>
  <si>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</si>
  <si>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</si>
  <si>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</si>
  <si>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</si>
  <si>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</si>
  <si>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</si>
  <si>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</si>
  <si>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</si>
  <si>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</si>
  <si>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</si>
  <si>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</si>
  <si>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</si>
  <si>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</si>
  <si>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</si>
  <si>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</si>
  <si>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</si>
  <si>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</si>
  <si>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</si>
  <si>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</si>
  <si>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</si>
  <si>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</si>
  <si>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</si>
  <si>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</si>
  <si>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</si>
  <si>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</si>
  <si>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</si>
  <si>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</si>
  <si>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</si>
  <si>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</si>
  <si>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</si>
  <si>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</si>
  <si>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</si>
  <si>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</si>
  <si>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</si>
  <si>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</si>
  <si>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</si>
  <si>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</si>
  <si>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</si>
  <si>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</si>
  <si>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</si>
  <si>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</si>
  <si>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</si>
  <si>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</si>
  <si>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</si>
  <si>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</si>
  <si>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</si>
  <si>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</si>
  <si>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</si>
  <si>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</si>
  <si>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</si>
  <si>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</si>
  <si>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</si>
  <si>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</si>
  <si>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</si>
  <si>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</si>
  <si>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</si>
  <si>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</si>
  <si>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</si>
  <si>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</si>
  <si>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</si>
  <si>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</si>
  <si>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</si>
  <si>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</si>
  <si>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</si>
  <si>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</si>
  <si>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</si>
  <si>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</si>
  <si>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</si>
  <si>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</si>
  <si>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</si>
  <si>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</si>
  <si>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</si>
  <si>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</si>
  <si>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</si>
  <si>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</si>
  <si>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</si>
  <si>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</si>
  <si>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</si>
  <si>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</si>
  <si>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</si>
  <si>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</si>
  <si>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</si>
  <si>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</si>
  <si>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</si>
  <si>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</si>
  <si>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</si>
  <si>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</si>
  <si>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</si>
  <si>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</si>
  <si>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</si>
  <si>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</si>
  <si>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</si>
  <si>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</si>
  <si>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</si>
  <si>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</si>
  <si>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</si>
  <si>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</si>
  <si>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</si>
  <si>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</si>
  <si>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</si>
  <si>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</si>
  <si>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</si>
  <si>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</si>
  <si>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</si>
  <si>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</si>
  <si>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</si>
  <si>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</si>
  <si>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</si>
  <si>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</si>
  <si>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</si>
  <si>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</si>
  <si>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</si>
  <si>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</si>
  <si>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</si>
  <si>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</si>
  <si>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</si>
  <si>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</si>
  <si>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</si>
  <si>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</si>
  <si>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</si>
  <si>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</si>
  <si>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</si>
  <si>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</si>
  <si>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</si>
  <si>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</si>
  <si>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</si>
  <si>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</si>
  <si>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</si>
  <si>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</si>
  <si>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</si>
  <si>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</si>
  <si>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</si>
  <si>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</si>
  <si>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</si>
  <si>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</si>
  <si>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</si>
  <si>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</si>
  <si>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</si>
  <si>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</si>
  <si>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</si>
  <si>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</si>
  <si>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</si>
  <si>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</si>
  <si>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</si>
  <si>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</si>
  <si>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</si>
  <si>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</si>
  <si>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</si>
  <si>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</si>
  <si>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</si>
  <si>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</si>
  <si>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</si>
  <si>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</si>
  <si>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</si>
  <si>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</si>
  <si>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</si>
  <si>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</si>
  <si>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</si>
  <si>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</si>
  <si>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</si>
  <si>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</si>
  <si>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</si>
  <si>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</si>
  <si>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</si>
  <si>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</si>
  <si>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</si>
  <si>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</si>
  <si>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</si>
  <si>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</si>
  <si>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</si>
  <si>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</si>
  <si>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</si>
  <si>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</si>
  <si>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</si>
  <si>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</si>
  <si>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</si>
  <si>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</si>
  <si>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</si>
  <si>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</si>
  <si>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</si>
  <si>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</si>
  <si>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</si>
  <si>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</si>
  <si>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</si>
  <si>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</si>
  <si>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</si>
  <si>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</si>
  <si>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</si>
  <si>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</si>
  <si>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</si>
  <si>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</si>
  <si>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</si>
  <si>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</si>
  <si>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</si>
  <si>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</si>
  <si>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</si>
  <si>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</si>
  <si>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</si>
  <si>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</si>
  <si>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</si>
  <si>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</si>
  <si>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</si>
  <si>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</si>
  <si>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</si>
  <si>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</si>
  <si>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</si>
  <si>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</si>
  <si>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</si>
  <si>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</si>
  <si>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</si>
  <si>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</si>
  <si>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</si>
  <si>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</si>
  <si>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</si>
  <si>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</si>
  <si>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</si>
  <si>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</si>
  <si>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</si>
  <si>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</si>
  <si>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</si>
  <si>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</si>
  <si>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</si>
  <si>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</si>
  <si>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</si>
  <si>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</si>
  <si>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</si>
  <si>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</si>
  <si>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</si>
  <si>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</si>
  <si>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</si>
  <si>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</si>
  <si>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</si>
  <si>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</si>
  <si>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</si>
  <si>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</si>
  <si>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</si>
  <si>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</si>
  <si>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</si>
  <si>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</si>
  <si>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</si>
  <si>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</si>
  <si>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</si>
  <si>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</si>
  <si>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</si>
  <si>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</si>
  <si>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</si>
  <si>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</si>
  <si>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</si>
  <si>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</si>
  <si>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</si>
  <si>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</si>
  <si>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</si>
  <si>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</si>
  <si>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</si>
  <si>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</si>
  <si>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</si>
  <si>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</si>
  <si>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</si>
  <si>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</si>
  <si>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</si>
  <si>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</si>
  <si>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</si>
  <si>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</si>
  <si>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</si>
  <si>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</si>
  <si>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</si>
  <si>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</si>
  <si>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</si>
  <si>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</si>
  <si>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</si>
  <si>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</si>
  <si>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</si>
  <si>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</si>
  <si>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</si>
  <si>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</si>
  <si>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</si>
  <si>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</si>
  <si>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</si>
  <si>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</si>
  <si>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</si>
  <si>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</si>
  <si>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</si>
  <si>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</si>
  <si>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</si>
  <si>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</si>
  <si>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</si>
  <si>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</si>
  <si>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</si>
  <si>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</si>
  <si>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</si>
  <si>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</si>
  <si>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</si>
  <si>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</si>
  <si>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</si>
  <si>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</si>
  <si>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</si>
  <si>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</si>
  <si>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</si>
  <si>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</si>
  <si>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</si>
  <si>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</si>
  <si>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</si>
  <si>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</si>
  <si>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</si>
  <si>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</si>
  <si>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</si>
  <si>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</si>
  <si>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</si>
  <si>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</si>
  <si>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</si>
  <si>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</si>
  <si>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</si>
  <si>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</si>
  <si>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</si>
  <si>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</si>
  <si>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</si>
  <si>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</si>
  <si>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</si>
  <si>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</si>
  <si>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</si>
  <si>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</si>
  <si>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</si>
  <si>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</si>
  <si>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</si>
  <si>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</si>
  <si>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</si>
  <si>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</si>
  <si>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</si>
  <si>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</si>
  <si>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</si>
  <si>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</si>
  <si>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</si>
  <si>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</si>
  <si>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</si>
  <si>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</si>
  <si>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</si>
  <si>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</si>
  <si>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</si>
  <si>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</si>
  <si>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</si>
  <si>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</si>
  <si>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</si>
  <si>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</si>
  <si>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</si>
  <si>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</si>
  <si>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</si>
  <si>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</si>
  <si>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</si>
  <si>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</si>
  <si>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</si>
  <si>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</si>
  <si>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</si>
  <si>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</si>
  <si>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</si>
  <si>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</si>
  <si>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</si>
  <si>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</si>
  <si>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</si>
  <si>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</si>
  <si>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</si>
  <si>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</si>
  <si>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</si>
  <si>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</si>
  <si>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</si>
  <si>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</si>
  <si>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</si>
  <si>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</si>
  <si>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</si>
  <si>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</si>
  <si>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</si>
  <si>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</si>
  <si>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</si>
  <si>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</si>
  <si>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</si>
  <si>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</si>
  <si>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</si>
  <si>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</si>
  <si>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</si>
  <si>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</si>
  <si>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</si>
  <si>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</si>
  <si>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</si>
  <si>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</si>
  <si>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</si>
  <si>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</si>
  <si>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</si>
  <si>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</si>
  <si>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</si>
  <si>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</si>
  <si>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</si>
  <si>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</si>
  <si>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</si>
  <si>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</si>
  <si>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</si>
  <si>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</si>
  <si>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</si>
  <si>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</si>
  <si>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</si>
  <si>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</si>
  <si>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</si>
  <si>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</si>
  <si>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</si>
  <si>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</si>
  <si>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</si>
  <si>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</si>
  <si>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</si>
  <si>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</si>
  <si>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</si>
  <si>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</si>
  <si>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</si>
  <si>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</si>
  <si>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</si>
  <si>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</si>
  <si>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</si>
  <si>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</si>
  <si>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</si>
  <si>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</si>
  <si>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</si>
  <si>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</si>
  <si>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</si>
  <si>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</si>
  <si>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</si>
  <si>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</si>
  <si>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</si>
  <si>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</si>
  <si>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</si>
  <si>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</si>
  <si>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</si>
  <si>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</si>
  <si>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</si>
  <si>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</si>
  <si>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</si>
  <si>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</si>
  <si>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</si>
  <si>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</si>
  <si>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</si>
  <si>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</si>
  <si>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</si>
  <si>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</si>
  <si>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</si>
  <si>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</si>
  <si>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</si>
  <si>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</si>
  <si>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</si>
  <si>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</si>
  <si>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</si>
  <si>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</si>
  <si>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</si>
  <si>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</si>
  <si>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</si>
  <si>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</si>
  <si>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</si>
  <si>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</si>
  <si>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</si>
  <si>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</si>
  <si>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</si>
  <si>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</si>
  <si>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</si>
  <si>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</si>
  <si>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</si>
  <si>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</si>
  <si>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</si>
  <si>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</si>
  <si>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</si>
  <si>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</si>
  <si>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</si>
  <si>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</si>
  <si>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</si>
  <si>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</si>
  <si>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</si>
  <si>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</si>
  <si>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</si>
  <si>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</si>
  <si>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</si>
  <si>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</si>
  <si>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</si>
  <si>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</si>
  <si>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</si>
  <si>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</si>
  <si>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</si>
  <si>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</si>
  <si>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</si>
  <si>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</si>
  <si>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</si>
  <si>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</si>
  <si>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</si>
  <si>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</si>
  <si>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</si>
  <si>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</si>
  <si>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</si>
  <si>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</si>
  <si>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</si>
  <si>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</si>
  <si>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</si>
  <si>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</si>
  <si>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</si>
  <si>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</si>
  <si>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</si>
  <si>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</si>
  <si>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</si>
  <si>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</si>
  <si>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</si>
  <si>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</si>
  <si>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</si>
  <si>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</si>
  <si>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</si>
  <si>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</si>
  <si>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</si>
  <si>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</si>
  <si>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</si>
  <si>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</si>
  <si>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</si>
  <si>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</si>
  <si>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</si>
  <si>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</si>
  <si>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</si>
  <si>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</si>
  <si>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</si>
  <si>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</si>
  <si>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</si>
  <si>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</si>
  <si>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</si>
  <si>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</si>
  <si>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</si>
  <si>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</si>
  <si>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</si>
  <si>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</si>
  <si>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</si>
  <si>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</si>
  <si>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</si>
  <si>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</si>
  <si>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</si>
  <si>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</si>
  <si>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</si>
  <si>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</si>
  <si>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</si>
  <si>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</si>
  <si>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</si>
  <si>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</si>
  <si>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</si>
  <si>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</si>
  <si>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</si>
  <si>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</si>
  <si>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</si>
  <si>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</si>
  <si>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</si>
  <si>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</si>
  <si>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</si>
  <si>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</si>
  <si>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</si>
  <si>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</si>
  <si>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</si>
  <si>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</si>
  <si>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</si>
  <si>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</si>
  <si>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</si>
  <si>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</si>
  <si>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</si>
  <si>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</si>
  <si>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</si>
  <si>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</si>
  <si>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</si>
  <si>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</si>
  <si>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</si>
  <si>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</si>
  <si>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</si>
  <si>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</si>
  <si>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</si>
  <si>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</si>
  <si>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</si>
  <si>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</si>
  <si>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</si>
  <si>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</si>
  <si>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</si>
  <si>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</si>
  <si>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</si>
  <si>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</si>
  <si>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</si>
  <si>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</si>
  <si>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</si>
  <si>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</si>
  <si>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</si>
  <si>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</si>
  <si>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</si>
  <si>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</si>
  <si>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</si>
  <si>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</si>
  <si>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</si>
  <si>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</si>
  <si>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</si>
  <si>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</si>
  <si>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</si>
  <si>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</si>
  <si>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</si>
  <si>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</si>
  <si>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</si>
  <si>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</si>
  <si>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</si>
  <si>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</si>
  <si>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</si>
  <si>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</si>
  <si>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</si>
  <si>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</si>
  <si>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</si>
  <si>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</si>
  <si>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</si>
  <si>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</si>
  <si>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</si>
  <si>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</si>
  <si>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</si>
  <si>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</si>
  <si>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</si>
  <si>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</si>
  <si>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</si>
  <si>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</si>
  <si>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</si>
  <si>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</si>
  <si>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</si>
  <si>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</si>
  <si>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</si>
  <si>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</si>
  <si>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</si>
  <si>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</si>
  <si>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</si>
  <si>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</si>
  <si>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</si>
  <si>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</si>
  <si>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</si>
  <si>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</si>
  <si>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</si>
  <si>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</si>
  <si>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</si>
  <si>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</si>
  <si>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</si>
  <si>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</si>
  <si>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</si>
  <si>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</si>
  <si>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</si>
  <si>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</si>
  <si>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</si>
  <si>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</si>
  <si>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</si>
  <si>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</si>
  <si>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</si>
  <si>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</si>
  <si>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</si>
  <si>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</si>
  <si>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</si>
  <si>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</si>
  <si>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</si>
  <si>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</si>
  <si>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</si>
  <si>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</si>
  <si>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</si>
  <si>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</si>
  <si>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</si>
  <si>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</si>
  <si>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</si>
  <si>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</si>
  <si>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</si>
  <si>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</si>
  <si>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</si>
  <si>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</si>
  <si>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</si>
  <si>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</si>
  <si>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</si>
  <si>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</si>
  <si>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</si>
  <si>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</si>
  <si>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</si>
  <si>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</si>
  <si>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</si>
  <si>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</si>
  <si>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</si>
  <si>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</si>
  <si>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</si>
  <si>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</si>
  <si>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</si>
  <si>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</si>
  <si>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</si>
  <si>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</si>
  <si>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</si>
  <si>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</si>
  <si>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</si>
  <si>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</si>
  <si>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</si>
  <si>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</si>
  <si>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</si>
  <si>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</si>
  <si>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</si>
  <si>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</si>
  <si>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</si>
  <si>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</si>
  <si>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</si>
  <si>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</si>
  <si>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</si>
  <si>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</si>
  <si>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</si>
  <si>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</si>
  <si>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</si>
  <si>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</si>
  <si>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</si>
  <si>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</si>
  <si>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</si>
  <si>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</si>
  <si>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</si>
  <si>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</si>
  <si>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</si>
  <si>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</si>
  <si>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</si>
  <si>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</si>
  <si>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</si>
  <si>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</si>
  <si>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</si>
  <si>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</si>
  <si>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</si>
  <si>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</si>
  <si>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</si>
  <si>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</si>
  <si>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</si>
  <si>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</si>
  <si>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</si>
  <si>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</si>
  <si>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</si>
  <si>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</si>
  <si>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</si>
  <si>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</si>
  <si>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</si>
  <si>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</si>
  <si>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</si>
  <si>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</si>
  <si>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</si>
  <si>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</si>
  <si>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</si>
  <si>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</si>
  <si>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</si>
  <si>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</si>
  <si>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</si>
  <si>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</si>
  <si>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</si>
  <si>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</si>
  <si>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</si>
  <si>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</si>
  <si>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</si>
  <si>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</si>
  <si>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</si>
  <si>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</si>
  <si>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</si>
  <si>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</si>
  <si>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</si>
  <si>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</si>
  <si>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</si>
  <si>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</si>
  <si>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</si>
  <si>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</si>
  <si>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</si>
  <si>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</si>
  <si>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</si>
  <si>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</si>
  <si>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</si>
  <si>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</si>
  <si>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</si>
  <si>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</si>
  <si>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</si>
  <si>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</si>
  <si>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</si>
  <si>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</si>
  <si>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</si>
  <si>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</si>
  <si>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</si>
  <si>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</si>
  <si>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</si>
  <si>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</si>
  <si>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</si>
  <si>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</si>
  <si>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</si>
  <si>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</si>
  <si>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</si>
  <si>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</si>
  <si>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</si>
  <si>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</si>
  <si>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</si>
  <si>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</si>
  <si>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</si>
  <si>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</si>
  <si>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</si>
  <si>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</si>
  <si>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</si>
  <si>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</si>
  <si>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</si>
  <si>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</si>
  <si>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</si>
  <si>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</si>
  <si>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</si>
  <si>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</si>
  <si>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</si>
  <si>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</si>
  <si>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</si>
  <si>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</si>
  <si>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</si>
  <si>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</si>
  <si>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</si>
  <si>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</si>
  <si>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</si>
  <si>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</si>
  <si>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</si>
  <si>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</si>
  <si>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</si>
  <si>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</si>
  <si>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</si>
  <si>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</si>
  <si>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</si>
  <si>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</si>
  <si>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</si>
  <si>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</si>
  <si>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</si>
  <si>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</si>
  <si>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</si>
  <si>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</si>
  <si>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</si>
  <si>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</si>
  <si>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</si>
  <si>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</si>
  <si>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</si>
  <si>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</si>
  <si>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</si>
  <si>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</si>
  <si>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</si>
  <si>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</si>
  <si>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</si>
  <si>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</si>
  <si>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</si>
  <si>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</si>
  <si>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</si>
  <si>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</si>
  <si>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</si>
  <si>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</si>
  <si>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</si>
  <si>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</si>
  <si>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</si>
  <si>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</si>
  <si>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</si>
  <si>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</si>
  <si>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</si>
  <si>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</si>
  <si>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</si>
  <si>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</si>
  <si>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</si>
  <si>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</si>
  <si>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</si>
  <si>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</si>
  <si>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</si>
  <si>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</si>
  <si>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</si>
  <si>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</si>
  <si>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</si>
  <si>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</si>
  <si>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</si>
  <si>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</si>
  <si>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</si>
  <si>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</si>
  <si>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</si>
  <si>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</si>
  <si>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</si>
  <si>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</si>
  <si>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</si>
  <si>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</si>
  <si>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</si>
  <si>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</si>
  <si>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</si>
  <si>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</si>
  <si>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</si>
  <si>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</si>
  <si>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</si>
  <si>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</si>
  <si>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</si>
  <si>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</si>
  <si>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</si>
  <si>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</si>
  <si>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</si>
  <si>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</si>
  <si>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</si>
  <si>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</si>
  <si>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</si>
  <si>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</si>
  <si>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</si>
  <si>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</si>
  <si>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</si>
  <si>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</si>
  <si>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</si>
  <si>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</si>
  <si>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</si>
  <si>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</si>
  <si>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</si>
  <si>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</si>
  <si>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</si>
  <si>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</si>
  <si>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</si>
  <si>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</si>
  <si>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</si>
  <si>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</si>
  <si>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</si>
  <si>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</si>
  <si>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</si>
  <si>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</si>
  <si>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</si>
  <si>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</si>
  <si>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</si>
  <si>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</si>
  <si>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</si>
  <si>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</si>
  <si>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</si>
  <si>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</si>
  <si>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</si>
  <si>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</si>
  <si>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</si>
  <si>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</si>
  <si>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</si>
  <si>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</si>
  <si>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</si>
  <si>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</si>
  <si>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</si>
  <si>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</si>
  <si>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</si>
  <si>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</si>
  <si>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</si>
  <si>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</si>
  <si>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</si>
  <si>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</si>
  <si>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</si>
  <si>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</si>
  <si>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</si>
  <si>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</si>
  <si>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</si>
  <si>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</si>
  <si>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</si>
  <si>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</si>
  <si>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</si>
  <si>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</si>
  <si>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</si>
  <si>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</si>
  <si>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</si>
  <si>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</si>
  <si>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</si>
  <si>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</si>
  <si>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</si>
  <si>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</si>
  <si>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</si>
  <si>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</si>
  <si>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</si>
  <si>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</si>
  <si>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</si>
  <si>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</si>
  <si>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</si>
  <si>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</si>
  <si>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</si>
  <si>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</si>
  <si>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</si>
  <si>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</si>
  <si>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</si>
  <si>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</si>
  <si>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</si>
  <si>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</si>
  <si>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</si>
  <si>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</si>
  <si>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</si>
  <si>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</si>
  <si>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</si>
  <si>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</si>
  <si>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</si>
  <si>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</si>
  <si>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</si>
  <si>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</si>
  <si>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</si>
  <si>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</si>
  <si>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</si>
  <si>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</si>
  <si>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</si>
  <si>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</si>
  <si>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</si>
  <si>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</si>
  <si>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</si>
  <si>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</si>
  <si>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</si>
  <si>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</si>
  <si>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</si>
  <si>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</si>
  <si>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</si>
  <si>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</si>
  <si>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</si>
  <si>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</si>
  <si>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</si>
  <si>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</si>
  <si>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</si>
  <si>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</si>
  <si>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</si>
  <si>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</si>
  <si>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</si>
  <si>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</si>
  <si>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</si>
  <si>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</si>
  <si>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</si>
  <si>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</si>
  <si>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</si>
  <si>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</si>
  <si>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</si>
  <si>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</si>
  <si>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</si>
  <si>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</si>
  <si>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</si>
  <si>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</si>
  <si>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</si>
  <si>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</si>
  <si>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</si>
  <si>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</si>
  <si>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</si>
  <si>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</si>
  <si>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</si>
  <si>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</si>
  <si>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</si>
  <si>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</si>
  <si>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</si>
  <si>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</si>
  <si>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</si>
  <si>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</si>
  <si>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</si>
  <si>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</si>
  <si>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</si>
  <si>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</si>
  <si>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</si>
  <si>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</si>
  <si>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</si>
  <si>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</si>
  <si>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</si>
  <si>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</si>
  <si>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</si>
  <si>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</si>
  <si>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</si>
  <si>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</si>
  <si>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</si>
  <si>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</si>
  <si>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</si>
  <si>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</si>
  <si>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</si>
  <si>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</si>
  <si>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</si>
  <si>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</si>
  <si>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</si>
  <si>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</si>
  <si>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</si>
  <si>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</si>
  <si>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</si>
  <si>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</si>
  <si>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</si>
  <si>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</si>
  <si>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</si>
  <si>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</si>
  <si>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</si>
  <si>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</si>
  <si>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</si>
  <si>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</si>
  <si>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</si>
  <si>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</si>
  <si>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</si>
  <si>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</si>
  <si>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</si>
  <si>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</si>
  <si>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</si>
  <si>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</si>
  <si>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</si>
  <si>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</si>
  <si>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</si>
  <si>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</si>
  <si>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</si>
  <si>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</si>
  <si>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</si>
  <si>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</si>
  <si>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</si>
  <si>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</si>
  <si>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</si>
  <si>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</si>
  <si>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</si>
  <si>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</si>
  <si>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</si>
  <si>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</si>
  <si>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</si>
  <si>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</si>
  <si>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</si>
  <si>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</si>
  <si>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</si>
  <si>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</si>
  <si>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</si>
  <si>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</si>
  <si>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</si>
  <si>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</si>
  <si>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</si>
  <si>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</si>
  <si>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</si>
  <si>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</si>
  <si>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</si>
  <si>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</si>
  <si>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</si>
  <si>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</si>
  <si>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</si>
  <si>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</si>
  <si>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</si>
  <si>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</si>
  <si>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</si>
  <si>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</si>
  <si>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</si>
  <si>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</si>
  <si>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</si>
  <si>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</si>
  <si>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</si>
  <si>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</si>
  <si>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</si>
  <si>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</si>
  <si>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</si>
  <si>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</si>
  <si>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</si>
  <si>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</si>
  <si>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</si>
  <si>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</si>
  <si>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</si>
  <si>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</si>
  <si>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</si>
  <si>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</si>
  <si>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</si>
  <si>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</si>
  <si>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</si>
  <si>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</si>
  <si>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</si>
  <si>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</si>
  <si>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</si>
  <si>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</si>
  <si>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</si>
  <si>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</si>
  <si>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</si>
  <si>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</si>
  <si>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</si>
  <si>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</si>
  <si>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</si>
  <si>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</si>
  <si>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</si>
  <si>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</si>
  <si>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</si>
  <si>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</si>
  <si>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</si>
  <si>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</si>
  <si>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</si>
  <si>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</si>
  <si>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</si>
  <si>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</si>
  <si>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</si>
  <si>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</si>
  <si>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</si>
  <si>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</si>
  <si>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</si>
  <si>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</si>
  <si>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</si>
  <si>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</si>
  <si>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</si>
  <si>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</si>
  <si>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</si>
  <si>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</si>
  <si>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</si>
  <si>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</si>
  <si>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</si>
  <si>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</si>
  <si>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</si>
  <si>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</si>
  <si>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</si>
  <si>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</si>
  <si>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</si>
  <si>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</si>
  <si>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</si>
  <si>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</si>
  <si>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</si>
  <si>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</si>
  <si>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</si>
  <si>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</si>
  <si>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</si>
  <si>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</si>
  <si>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</si>
  <si>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</si>
  <si>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</si>
  <si>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</si>
  <si>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</si>
  <si>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</si>
  <si>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</si>
  <si>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</si>
  <si>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</si>
  <si>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</si>
  <si>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</si>
  <si>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</si>
  <si>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</si>
  <si>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</si>
  <si>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</si>
  <si>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</si>
  <si>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</si>
  <si>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</si>
  <si>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</si>
  <si>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</si>
  <si>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</si>
  <si>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</si>
  <si>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</si>
  <si>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</si>
  <si>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</si>
  <si>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</si>
  <si>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</si>
  <si>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</si>
  <si>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</si>
  <si>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</si>
  <si>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</si>
  <si>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</si>
  <si>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</si>
  <si>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</si>
  <si>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</si>
  <si>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</si>
  <si>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</si>
  <si>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</si>
  <si>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</si>
  <si>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</si>
  <si>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</si>
  <si>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</si>
  <si>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</si>
  <si>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</si>
  <si>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</si>
  <si>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</si>
  <si>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</si>
  <si>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</si>
  <si>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</si>
  <si>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</si>
  <si>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</si>
  <si>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</si>
  <si>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</si>
  <si>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</si>
  <si>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</si>
  <si>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</si>
  <si>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</si>
  <si>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</si>
  <si>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</si>
  <si>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</si>
  <si>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</si>
  <si>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</si>
  <si>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</si>
  <si>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</si>
  <si>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</si>
  <si>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</si>
  <si>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</si>
  <si>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</si>
  <si>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</si>
  <si>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</si>
  <si>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</si>
  <si>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</si>
  <si>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</si>
  <si>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</si>
  <si>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</si>
  <si>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</si>
  <si>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</si>
  <si>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</si>
  <si>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</si>
  <si>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</si>
  <si>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</si>
  <si>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</si>
  <si>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</si>
  <si>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</si>
  <si>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</si>
  <si>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</si>
  <si>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</si>
  <si>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</si>
  <si>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</si>
  <si>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</si>
  <si>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</si>
  <si>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</si>
  <si>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</si>
  <si>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</si>
  <si>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</si>
  <si>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</si>
  <si>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</si>
  <si>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</si>
  <si>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</si>
  <si>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</si>
  <si>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</si>
  <si>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</si>
  <si>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</si>
  <si>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</si>
  <si>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</si>
  <si>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</si>
  <si>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</si>
  <si>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</si>
  <si>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</si>
  <si>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</si>
  <si>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</si>
  <si>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</si>
  <si>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</si>
  <si>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</si>
  <si>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</si>
  <si>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</si>
  <si>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</si>
  <si>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</si>
  <si>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</si>
  <si>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</si>
  <si>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</si>
  <si>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</si>
  <si>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</si>
  <si>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</si>
  <si>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</si>
  <si>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</si>
  <si>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</si>
  <si>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</si>
  <si>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</si>
  <si>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</si>
  <si>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</si>
  <si>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</si>
  <si>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</si>
  <si>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</si>
  <si>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</si>
  <si>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</si>
  <si>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</si>
  <si>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</si>
  <si>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</si>
  <si>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</si>
  <si>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</si>
  <si>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</si>
  <si>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</si>
  <si>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</si>
  <si>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</si>
  <si>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</si>
  <si>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</si>
  <si>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</si>
  <si>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</si>
  <si>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</si>
  <si>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</si>
  <si>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</si>
  <si>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</si>
  <si>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</si>
  <si>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</si>
  <si>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</si>
  <si>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</si>
  <si>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</si>
  <si>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</si>
  <si>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</si>
  <si>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</si>
  <si>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</si>
  <si>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</si>
  <si>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</si>
  <si>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</si>
  <si>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</si>
  <si>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</si>
  <si>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</si>
  <si>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</si>
  <si>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</si>
  <si>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</si>
  <si>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</si>
  <si>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</si>
  <si>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</si>
  <si>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</si>
  <si>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</si>
  <si>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</si>
  <si>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</si>
  <si>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</si>
  <si>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</si>
  <si>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</si>
  <si>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</si>
  <si>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</si>
  <si>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</si>
  <si>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</si>
  <si>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</si>
  <si>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</si>
  <si>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</si>
  <si>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</si>
  <si>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</si>
  <si>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</si>
  <si>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</si>
  <si>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</si>
  <si>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</si>
  <si>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</si>
  <si>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</si>
  <si>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</si>
  <si>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</si>
  <si>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</si>
  <si>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</si>
  <si>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</si>
  <si>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</si>
  <si>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</si>
  <si>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</si>
  <si>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</si>
  <si>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</si>
  <si>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</si>
  <si>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</si>
  <si>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</si>
  <si>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</si>
  <si>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</si>
  <si>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</si>
  <si>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</si>
  <si>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</si>
  <si>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</si>
  <si>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</si>
  <si>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</si>
  <si>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</si>
  <si>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</si>
  <si>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</si>
  <si>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</si>
  <si>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</si>
  <si>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</si>
  <si>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</si>
  <si>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</si>
  <si>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</si>
  <si>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</si>
  <si>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</si>
  <si>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</si>
  <si>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</si>
  <si>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</si>
  <si>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</si>
  <si>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</si>
  <si>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</si>
  <si>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</si>
  <si>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</si>
  <si>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</si>
  <si>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</si>
  <si>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</si>
  <si>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</si>
  <si>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</si>
  <si>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</si>
  <si>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</si>
  <si>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</si>
  <si>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</si>
  <si>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</si>
  <si>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</si>
  <si>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</si>
  <si>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</si>
  <si>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</si>
  <si>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</si>
  <si>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</si>
  <si>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</si>
  <si>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</si>
  <si>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</si>
  <si>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</si>
  <si>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</si>
  <si>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</si>
  <si>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</si>
  <si>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</si>
  <si>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</si>
  <si>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</si>
  <si>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</si>
  <si>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</si>
  <si>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</si>
  <si>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</si>
  <si>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</si>
  <si>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</si>
  <si>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</si>
  <si>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</si>
  <si>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</si>
  <si>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</si>
  <si>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</si>
  <si>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</si>
  <si>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</si>
  <si>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</si>
  <si>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</si>
  <si>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</si>
  <si>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</si>
  <si>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</si>
  <si>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</si>
  <si>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</si>
  <si>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</si>
  <si>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</si>
  <si>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</si>
  <si>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</si>
  <si>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</si>
  <si>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</si>
  <si>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</si>
  <si>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</si>
  <si>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</si>
  <si>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</si>
  <si>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</si>
  <si>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</si>
  <si>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</si>
  <si>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</si>
  <si>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</si>
  <si>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</si>
  <si>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</si>
  <si>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</si>
  <si>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</si>
  <si>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</si>
  <si>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</si>
  <si>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</si>
  <si>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</si>
  <si>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</si>
  <si>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</si>
  <si>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</si>
  <si>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</si>
  <si>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</si>
  <si>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</si>
  <si>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</si>
  <si>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</si>
  <si>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</si>
  <si>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</si>
  <si>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</si>
  <si>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</si>
  <si>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</si>
  <si>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</si>
  <si>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</si>
  <si>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</si>
  <si>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</si>
  <si>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</si>
  <si>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</si>
  <si>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</si>
  <si>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</si>
  <si>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</si>
  <si>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</si>
  <si>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</si>
  <si>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</si>
  <si>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</si>
  <si>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</si>
  <si>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</si>
  <si>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</si>
  <si>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</si>
  <si>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</si>
  <si>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</si>
  <si>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</si>
  <si>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</si>
  <si>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</si>
  <si>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</si>
  <si>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</si>
  <si>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</si>
  <si>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</si>
  <si>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</si>
  <si>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</si>
  <si>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</si>
  <si>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</si>
  <si>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</si>
  <si>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</si>
  <si>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</si>
  <si>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</si>
  <si>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</si>
  <si>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</si>
  <si>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</si>
  <si>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</si>
  <si>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</si>
  <si>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</si>
  <si>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</si>
  <si>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</si>
  <si>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</si>
  <si>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</si>
  <si>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</si>
  <si>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</si>
  <si>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</si>
  <si>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</si>
  <si>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</si>
  <si>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</si>
  <si>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</si>
  <si>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</si>
  <si>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</si>
  <si>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</si>
  <si>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</si>
  <si>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</si>
  <si>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</si>
  <si>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</si>
  <si>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</si>
  <si>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</si>
  <si>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</si>
  <si>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</si>
  <si>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</si>
  <si>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</si>
  <si>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</si>
  <si>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</si>
  <si>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</si>
  <si>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</si>
  <si>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</si>
  <si>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</si>
  <si>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</si>
  <si>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</si>
  <si>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</si>
  <si>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</si>
  <si>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</si>
  <si>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</si>
  <si>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</si>
  <si>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</si>
  <si>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</si>
  <si>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</si>
  <si>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</si>
  <si>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</si>
  <si>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</si>
  <si>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</si>
  <si>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</si>
  <si>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</si>
  <si>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</si>
  <si>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</si>
  <si>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</si>
  <si>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</si>
  <si>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</si>
  <si>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</si>
  <si>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</si>
  <si>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</si>
  <si>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</si>
  <si>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</si>
  <si>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</si>
  <si>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</si>
  <si>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</si>
  <si>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</si>
  <si>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</si>
  <si>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</si>
  <si>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</si>
  <si>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</si>
  <si>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</si>
  <si>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</si>
  <si>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</si>
  <si>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</si>
  <si>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</si>
  <si>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</si>
  <si>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</si>
  <si>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</si>
  <si>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</si>
  <si>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</si>
  <si>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</si>
  <si>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</si>
  <si>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</si>
  <si>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</si>
  <si>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</si>
  <si>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</si>
  <si>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</si>
  <si>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</si>
  <si>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</si>
  <si>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</si>
  <si>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</si>
  <si>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</si>
  <si>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</si>
  <si>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</si>
  <si>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</si>
  <si>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</si>
  <si>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</si>
  <si>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</si>
  <si>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</si>
  <si>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</si>
  <si>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</si>
  <si>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</si>
  <si>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</si>
  <si>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</si>
  <si>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</si>
  <si>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</si>
  <si>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</si>
  <si>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</si>
  <si>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</si>
  <si>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</si>
  <si>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</si>
  <si>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</si>
  <si>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</si>
  <si>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</si>
  <si>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</si>
  <si>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</si>
  <si>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</si>
  <si>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</si>
  <si>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</si>
  <si>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</si>
  <si>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</si>
  <si>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</si>
  <si>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</si>
  <si>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</si>
  <si>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</si>
  <si>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</si>
  <si>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</si>
  <si>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</si>
  <si>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</si>
  <si>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</si>
  <si>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</si>
  <si>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</si>
  <si>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</si>
  <si>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</si>
  <si>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</si>
  <si>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</si>
  <si>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</si>
  <si>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</si>
  <si>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</si>
  <si>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</si>
  <si>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</si>
  <si>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</si>
  <si>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</si>
  <si>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</si>
  <si>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</si>
  <si>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</si>
  <si>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</si>
  <si>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</si>
  <si>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</si>
  <si>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</si>
  <si>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</si>
  <si>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</si>
  <si>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</si>
  <si>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</si>
  <si>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</si>
  <si>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</si>
  <si>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</si>
  <si>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</si>
  <si>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</si>
  <si>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</si>
  <si>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</si>
  <si>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</si>
  <si>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</si>
  <si>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</si>
  <si>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</si>
  <si>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</si>
  <si>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</si>
  <si>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</si>
  <si>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</si>
  <si>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</si>
  <si>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</si>
  <si>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</si>
  <si>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</si>
  <si>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</si>
  <si>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</si>
  <si>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</si>
  <si>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</si>
  <si>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</si>
  <si>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</si>
  <si>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</si>
  <si>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</si>
  <si>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</si>
  <si>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</si>
  <si>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</si>
  <si>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</si>
  <si>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</si>
  <si>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</si>
  <si>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</si>
  <si>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</si>
  <si>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</si>
  <si>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</si>
  <si>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</si>
  <si>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</si>
  <si>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</si>
  <si>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</si>
  <si>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</si>
  <si>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</si>
  <si>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</si>
  <si>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</si>
  <si>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</si>
  <si>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</si>
  <si>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</si>
  <si>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</si>
  <si>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</si>
  <si>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</si>
  <si>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</si>
  <si>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</si>
  <si>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</si>
  <si>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</si>
  <si>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</si>
  <si>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</si>
  <si>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</si>
  <si>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</si>
  <si>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</si>
  <si>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</si>
  <si>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</si>
  <si>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</si>
  <si>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</si>
  <si>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</si>
  <si>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</si>
  <si>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</si>
  <si>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</si>
  <si>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</si>
  <si>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</si>
  <si>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</si>
  <si>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</si>
  <si>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</si>
  <si>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</si>
  <si>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</si>
  <si>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</si>
  <si>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</si>
  <si>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</si>
  <si>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</si>
  <si>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</si>
  <si>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</si>
  <si>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</si>
  <si>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</si>
  <si>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</si>
  <si>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</si>
  <si>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</si>
  <si>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</si>
  <si>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</si>
  <si>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</si>
  <si>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</si>
  <si>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</si>
  <si>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</si>
  <si>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</si>
  <si>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</si>
  <si>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</si>
  <si>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</si>
  <si>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</si>
  <si>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</si>
  <si>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</si>
  <si>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</si>
  <si>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</si>
  <si>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</si>
  <si>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</si>
  <si>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</si>
  <si>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</si>
  <si>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</si>
  <si>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</si>
  <si>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</si>
  <si>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</si>
  <si>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</si>
  <si>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</si>
  <si>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</si>
  <si>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</si>
  <si>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</si>
  <si>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</si>
  <si>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</si>
  <si>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</si>
  <si>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</si>
  <si>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</si>
  <si>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</si>
  <si>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</si>
  <si>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</si>
  <si>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</si>
  <si>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</si>
  <si>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</si>
  <si>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</si>
  <si>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</si>
  <si>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</si>
  <si>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</si>
  <si>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</si>
  <si>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</si>
  <si>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</si>
  <si>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</si>
  <si>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</si>
  <si>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</si>
  <si>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</si>
  <si>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</si>
  <si>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</si>
  <si>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</si>
  <si>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</si>
  <si>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</si>
  <si>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</si>
  <si>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</si>
  <si>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</si>
  <si>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</si>
  <si>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</si>
  <si>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</si>
  <si>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</si>
  <si>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</si>
  <si>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</si>
  <si>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</si>
  <si>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</si>
  <si>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</si>
  <si>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</si>
  <si>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</si>
  <si>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</si>
  <si>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</si>
  <si>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</si>
  <si>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</si>
  <si>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</si>
  <si>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</si>
  <si>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</si>
  <si>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</si>
  <si>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</si>
  <si>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</si>
  <si>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</si>
  <si>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</si>
  <si>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</si>
  <si>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</si>
  <si>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</si>
  <si>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</si>
  <si>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</si>
  <si>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</si>
  <si>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</si>
  <si>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</si>
  <si>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</si>
  <si>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</si>
  <si>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</si>
  <si>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</si>
  <si>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</si>
  <si>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</si>
  <si>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</si>
  <si>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</si>
  <si>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</si>
  <si>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</si>
  <si>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</si>
  <si>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</si>
  <si>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</si>
  <si>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</si>
  <si>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</si>
  <si>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</si>
  <si>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</si>
  <si>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</si>
  <si>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</si>
  <si>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</si>
  <si>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</si>
  <si>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</si>
  <si>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</si>
  <si>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</si>
  <si>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</si>
  <si>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</si>
  <si>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</si>
  <si>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</si>
  <si>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</si>
  <si>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</si>
  <si>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</si>
  <si>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</si>
  <si>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</si>
  <si>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</si>
  <si>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</si>
  <si>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</si>
  <si>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</si>
  <si>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</si>
  <si>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</si>
  <si>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</si>
  <si>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</si>
  <si>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</si>
  <si>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</si>
  <si>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</si>
  <si>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</si>
  <si>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</si>
  <si>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</si>
  <si>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</si>
  <si>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</si>
  <si>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</si>
  <si>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</si>
  <si>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</si>
  <si>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</si>
  <si>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</si>
  <si>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</si>
  <si>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</si>
  <si>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</si>
  <si>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</si>
  <si>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</si>
  <si>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</si>
  <si>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</si>
  <si>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</si>
  <si>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</si>
  <si>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</si>
  <si>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</si>
  <si>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</si>
  <si>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</si>
  <si>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</si>
  <si>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</si>
  <si>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</si>
  <si>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</si>
  <si>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</si>
  <si>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</si>
  <si>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</si>
  <si>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</si>
  <si>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</si>
  <si>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</si>
  <si>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</si>
  <si>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</si>
  <si>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</si>
  <si>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</si>
  <si>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</si>
  <si>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</si>
  <si>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</si>
  <si>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</si>
  <si>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</si>
  <si>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</si>
  <si>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</si>
  <si>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</si>
  <si>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</si>
  <si>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</si>
  <si>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</si>
  <si>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</si>
  <si>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</si>
  <si>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</si>
  <si>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</si>
  <si>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</si>
  <si>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</si>
  <si>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</si>
  <si>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</si>
  <si>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</si>
  <si>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</si>
  <si>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</si>
  <si>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</si>
  <si>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</si>
  <si>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</si>
  <si>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</si>
  <si>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</si>
  <si>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</si>
  <si>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</si>
  <si>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</si>
  <si>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</si>
  <si>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</si>
  <si>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</si>
  <si>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</si>
  <si>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</si>
  <si>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</si>
  <si>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</si>
  <si>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</si>
  <si>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</si>
  <si>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</si>
  <si>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</si>
  <si>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</si>
  <si>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</si>
  <si>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</si>
  <si>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</si>
  <si>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</si>
  <si>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</si>
  <si>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</si>
  <si>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</si>
  <si>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</si>
  <si>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</si>
  <si>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</si>
  <si>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</si>
  <si>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</si>
  <si>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</si>
  <si>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</si>
  <si>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</si>
  <si>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</si>
  <si>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</si>
  <si>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</si>
  <si>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</si>
  <si>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</si>
  <si>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</si>
  <si>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</si>
  <si>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</si>
  <si>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</si>
  <si>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</si>
  <si>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</si>
  <si>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</si>
  <si>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</si>
  <si>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</si>
  <si>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</si>
  <si>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</si>
  <si>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</si>
  <si>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</si>
  <si>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</si>
  <si>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</si>
  <si>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</si>
  <si>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</si>
  <si>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</si>
  <si>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</si>
  <si>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</si>
  <si>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</si>
  <si>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</si>
  <si>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</si>
  <si>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</si>
  <si>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</si>
  <si>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</si>
  <si>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</si>
  <si>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</si>
  <si>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</si>
  <si>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</si>
  <si>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</si>
  <si>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</si>
  <si>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</si>
  <si>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</si>
  <si>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</si>
  <si>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</si>
  <si>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</si>
  <si>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</si>
  <si>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</si>
  <si>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</si>
  <si>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</si>
  <si>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</si>
  <si>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</si>
  <si>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</si>
  <si>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</si>
  <si>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</si>
  <si>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</si>
  <si>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</si>
  <si>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</si>
  <si>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</si>
  <si>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</si>
  <si>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</si>
  <si>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</si>
  <si>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</si>
  <si>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</si>
  <si>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</si>
  <si>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</si>
  <si>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</si>
  <si>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</si>
  <si>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</si>
  <si>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</si>
  <si>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</si>
  <si>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</si>
  <si>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</si>
  <si>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</si>
  <si>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</si>
  <si>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</si>
  <si>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</si>
  <si>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</si>
  <si>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</si>
  <si>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</si>
  <si>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</si>
  <si>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</si>
  <si>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</si>
  <si>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</si>
  <si>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</si>
  <si>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</si>
  <si>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</si>
  <si>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</si>
  <si>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</si>
  <si>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</si>
  <si>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</si>
  <si>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</si>
  <si>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</si>
  <si>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</si>
  <si>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</si>
  <si>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</si>
  <si>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</si>
  <si>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</si>
  <si>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</si>
  <si>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</si>
  <si>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</si>
  <si>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</si>
  <si>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</si>
  <si>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</si>
  <si>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</si>
  <si>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</si>
  <si>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</si>
  <si>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</si>
  <si>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</si>
  <si>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</si>
  <si>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</si>
  <si>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</si>
  <si>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</si>
  <si>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</si>
  <si>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</si>
  <si>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</si>
  <si>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</si>
  <si>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</si>
  <si>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</si>
  <si>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</si>
  <si>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</si>
  <si>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</si>
  <si>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</si>
  <si>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</si>
  <si>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</si>
  <si>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</si>
  <si>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</si>
  <si>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</si>
  <si>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</si>
  <si>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</si>
  <si>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</si>
  <si>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</si>
  <si>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</si>
  <si>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</si>
  <si>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</si>
  <si>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</si>
  <si>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</si>
  <si>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</si>
  <si>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</si>
  <si>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</si>
  <si>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</si>
  <si>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</si>
  <si>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</si>
  <si>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</si>
  <si>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</si>
  <si>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</si>
  <si>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</si>
  <si>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</si>
  <si>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</si>
  <si>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</si>
  <si>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</si>
  <si>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</si>
  <si>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</si>
  <si>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</si>
  <si>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</si>
  <si>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</si>
  <si>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</si>
  <si>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</si>
  <si>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</si>
  <si>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</si>
  <si>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</si>
  <si>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</si>
  <si>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</si>
  <si>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</si>
  <si>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</si>
  <si>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</si>
  <si>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</si>
  <si>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</si>
  <si>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</si>
  <si>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</si>
  <si>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</si>
  <si>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</si>
  <si>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</si>
  <si>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</si>
  <si>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</si>
  <si>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</si>
  <si>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</si>
  <si>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</si>
  <si>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</si>
  <si>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</si>
  <si>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</si>
  <si>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</si>
  <si>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</si>
  <si>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</si>
  <si>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</si>
  <si>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</si>
  <si>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</si>
  <si>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</si>
  <si>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</si>
  <si>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</si>
  <si>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</si>
  <si>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</si>
  <si>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</si>
  <si>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</si>
  <si>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</si>
  <si>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</si>
  <si>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</si>
  <si>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</si>
  <si>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</si>
  <si>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</si>
  <si>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</si>
  <si>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</si>
  <si>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</si>
  <si>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</si>
  <si>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</si>
  <si>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</si>
  <si>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</si>
  <si>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</si>
  <si>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</si>
  <si>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</si>
  <si>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</si>
  <si>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</si>
  <si>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</si>
  <si>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</si>
  <si>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</si>
  <si>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</si>
  <si>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</si>
  <si>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</si>
  <si>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</si>
  <si>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</si>
  <si>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</si>
  <si>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</si>
  <si>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</si>
  <si>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</si>
  <si>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</si>
  <si>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</si>
  <si>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</si>
  <si>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</si>
  <si>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</si>
  <si>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</si>
  <si>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</si>
  <si>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</si>
  <si>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</si>
  <si>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</si>
  <si>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</si>
  <si>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</si>
  <si>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</si>
  <si>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</si>
  <si>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</si>
  <si>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</si>
  <si>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</si>
  <si>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</si>
  <si>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</si>
  <si>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</si>
  <si>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</si>
  <si>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</si>
  <si>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</si>
  <si>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</si>
  <si>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</si>
  <si>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</si>
  <si>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</si>
  <si>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</si>
  <si>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</si>
  <si>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</si>
  <si>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</si>
  <si>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</si>
  <si>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</si>
  <si>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</si>
  <si>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</si>
  <si>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</si>
  <si>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</si>
  <si>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</si>
  <si>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</si>
  <si>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</si>
  <si>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</si>
  <si>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</si>
  <si>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</si>
  <si>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</si>
  <si>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</si>
  <si>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</si>
  <si>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</si>
  <si>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</si>
  <si>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</si>
  <si>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</si>
  <si>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</si>
  <si>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</si>
  <si>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</si>
  <si>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</si>
  <si>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</si>
  <si>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</si>
  <si>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</si>
  <si>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</si>
  <si>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</si>
  <si>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</si>
  <si>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</si>
  <si>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</si>
  <si>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</si>
  <si>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</si>
  <si>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</si>
  <si>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</si>
  <si>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</si>
  <si>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</si>
  <si>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</si>
  <si>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</si>
  <si>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</si>
  <si>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</si>
  <si>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</si>
  <si>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</si>
  <si>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</si>
  <si>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</si>
  <si>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</si>
  <si>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</si>
  <si>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</si>
  <si>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</si>
  <si>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</si>
  <si>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</si>
  <si>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</si>
  <si>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</si>
  <si>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</si>
  <si>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</si>
  <si>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</si>
  <si>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</si>
  <si>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</si>
  <si>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</si>
  <si>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</si>
  <si>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</si>
  <si>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</si>
  <si>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</si>
  <si>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</si>
  <si>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</si>
  <si>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</si>
  <si>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</si>
  <si>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</si>
  <si>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</si>
  <si>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</si>
  <si>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</si>
  <si>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</si>
  <si>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</si>
  <si>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</si>
  <si>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</si>
  <si>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</si>
  <si>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</si>
  <si>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</si>
  <si>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</si>
  <si>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</si>
  <si>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</si>
  <si>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</si>
  <si>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</si>
  <si>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</si>
  <si>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</si>
  <si>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</si>
  <si>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</si>
  <si>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</si>
  <si>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</si>
  <si>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</si>
  <si>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</si>
  <si>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</si>
  <si>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</si>
  <si>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</si>
  <si>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</si>
  <si>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</si>
  <si>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</si>
  <si>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</si>
  <si>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</si>
  <si>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</si>
  <si>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</si>
  <si>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</si>
  <si>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</si>
  <si>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</si>
  <si>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</si>
  <si>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</si>
  <si>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</si>
  <si>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</si>
  <si>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</si>
  <si>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</si>
  <si>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</si>
  <si>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</si>
  <si>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</si>
  <si>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</si>
  <si>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</si>
  <si>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</si>
  <si>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</si>
  <si>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</si>
  <si>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</si>
  <si>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</si>
  <si>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</si>
  <si>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</si>
  <si>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</si>
  <si>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</si>
  <si>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</si>
  <si>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</si>
  <si>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</si>
  <si>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</si>
  <si>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</si>
  <si>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</si>
  <si>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</si>
  <si>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</si>
  <si>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</si>
  <si>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</si>
  <si>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</si>
  <si>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</si>
  <si>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</si>
  <si>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</si>
  <si>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</si>
  <si>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</si>
  <si>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</si>
  <si>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</si>
  <si>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</si>
  <si>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</si>
  <si>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</si>
  <si>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</si>
  <si>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</si>
  <si>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</si>
  <si>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</si>
  <si>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</si>
  <si>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</si>
  <si>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</si>
  <si>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</si>
  <si>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</si>
  <si>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</si>
  <si>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</si>
  <si>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</si>
  <si>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</si>
  <si>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</si>
  <si>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</si>
  <si>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</si>
  <si>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</si>
  <si>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</si>
  <si>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</si>
  <si>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</si>
  <si>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</si>
  <si>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</si>
  <si>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</si>
  <si>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</si>
  <si>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</si>
  <si>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</si>
  <si>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</si>
  <si>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</si>
  <si>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</si>
  <si>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</si>
  <si>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</si>
  <si>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</si>
  <si>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</si>
  <si>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</si>
  <si>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</si>
  <si>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</si>
  <si>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</si>
  <si>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</si>
  <si>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</si>
  <si>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</si>
  <si>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</si>
  <si>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</si>
  <si>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</si>
  <si>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</si>
  <si>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</si>
  <si>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</si>
  <si>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</si>
  <si>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</si>
  <si>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</si>
  <si>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</si>
  <si>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</si>
  <si>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</si>
  <si>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</si>
  <si>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</si>
  <si>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</si>
  <si>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</si>
  <si>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</si>
  <si>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</si>
  <si>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</si>
  <si>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</si>
  <si>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</si>
  <si>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</si>
  <si>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</si>
  <si>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</si>
  <si>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</si>
  <si>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</si>
  <si>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</si>
  <si>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</si>
  <si>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</si>
  <si>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</si>
  <si>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</si>
  <si>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</si>
  <si>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</si>
  <si>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</si>
  <si>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</si>
  <si>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</si>
  <si>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</si>
  <si>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</si>
  <si>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</si>
  <si>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</si>
  <si>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</si>
  <si>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</si>
  <si>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</si>
  <si>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</si>
  <si>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</si>
  <si>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</si>
  <si>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</si>
  <si>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</si>
  <si>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</si>
  <si>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</si>
  <si>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</si>
  <si>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</si>
  <si>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</si>
  <si>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</si>
  <si>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</si>
  <si>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</si>
  <si>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</si>
  <si>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</si>
  <si>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</si>
  <si>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</si>
  <si>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</si>
  <si>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</si>
  <si>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</si>
  <si>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</si>
  <si>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</si>
  <si>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</si>
  <si>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</si>
  <si>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</si>
  <si>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</si>
  <si>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</si>
  <si>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</si>
  <si>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</si>
  <si>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</si>
  <si>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</si>
  <si>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</si>
  <si>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</si>
  <si>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</si>
  <si>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</si>
  <si>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</si>
  <si>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</si>
  <si>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</si>
  <si>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</si>
  <si>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</si>
  <si>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</si>
  <si>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</si>
  <si>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</si>
  <si>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</si>
  <si>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</si>
  <si>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</si>
  <si>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</si>
  <si>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</si>
  <si>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</si>
  <si>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</si>
  <si>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</si>
  <si>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</si>
  <si>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</si>
  <si>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</si>
  <si>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</si>
  <si>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</si>
  <si>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</si>
  <si>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</si>
  <si>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</si>
  <si>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</si>
  <si>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</si>
  <si>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</si>
  <si>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</si>
  <si>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</si>
  <si>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</si>
  <si>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</si>
  <si>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</si>
  <si>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</si>
  <si>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</si>
  <si>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</si>
  <si>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</si>
  <si>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</si>
  <si>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</si>
  <si>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</si>
  <si>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</si>
  <si>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</si>
  <si>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</si>
  <si>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</si>
  <si>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</si>
  <si>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</si>
  <si>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</si>
  <si>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</si>
  <si>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</si>
  <si>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</si>
  <si>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</si>
  <si>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</si>
  <si>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</si>
  <si>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</si>
  <si>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</si>
  <si>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</si>
  <si>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</si>
  <si>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</si>
  <si>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</si>
  <si>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</si>
  <si>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</si>
  <si>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</si>
  <si>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</si>
  <si>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</si>
  <si>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</si>
  <si>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</si>
  <si>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</si>
  <si>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</si>
  <si>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</si>
  <si>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</si>
  <si>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</si>
  <si>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</si>
  <si>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</si>
  <si>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</si>
  <si>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</si>
  <si>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</si>
  <si>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</si>
  <si>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</si>
  <si>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</si>
  <si>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</si>
  <si>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</si>
  <si>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</si>
  <si>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</si>
  <si>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</si>
  <si>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</si>
  <si>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</si>
  <si>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</si>
  <si>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</si>
  <si>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</si>
  <si>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</si>
  <si>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</si>
  <si>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</si>
  <si>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</si>
  <si>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</si>
  <si>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</si>
  <si>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</si>
  <si>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</si>
  <si>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</si>
  <si>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</si>
  <si>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</si>
  <si>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</si>
  <si>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</si>
  <si>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</si>
  <si>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</si>
  <si>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</si>
  <si>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</si>
  <si>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</si>
  <si>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</si>
  <si>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</si>
  <si>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</si>
  <si>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</si>
  <si>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</si>
  <si>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</si>
  <si>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</si>
  <si>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</si>
  <si>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</si>
  <si>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</si>
  <si>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</si>
  <si>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</si>
  <si>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</si>
  <si>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</si>
  <si>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</si>
  <si>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</si>
  <si>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</si>
  <si>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</si>
  <si>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</si>
  <si>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</si>
  <si>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</si>
  <si>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</si>
  <si>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</si>
  <si>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</si>
  <si>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</si>
  <si>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</si>
  <si>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</si>
  <si>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</si>
  <si>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</si>
  <si>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</si>
  <si>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</si>
  <si>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</si>
  <si>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</si>
  <si>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</si>
  <si>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</si>
  <si>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</si>
  <si>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</si>
  <si>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</si>
  <si>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</si>
  <si>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</si>
  <si>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</si>
  <si>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</si>
  <si>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</si>
  <si>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</si>
  <si>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</si>
  <si>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</si>
  <si>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</si>
  <si>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</si>
  <si>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</si>
  <si>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</si>
  <si>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</si>
  <si>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</si>
  <si>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</si>
  <si>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</si>
  <si>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</si>
  <si>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</si>
  <si>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</si>
  <si>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</si>
  <si>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</si>
  <si>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</si>
  <si>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</si>
  <si>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</si>
  <si>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</si>
  <si>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</si>
  <si>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</si>
  <si>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</si>
  <si>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</si>
  <si>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</si>
  <si>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</si>
  <si>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</si>
  <si>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</si>
  <si>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</si>
  <si>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</si>
  <si>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</si>
  <si>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</si>
  <si>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</si>
  <si>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</si>
  <si>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</si>
  <si>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</si>
  <si>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</si>
  <si>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</si>
  <si>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</si>
  <si>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</si>
  <si>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</si>
  <si>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</si>
  <si>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</si>
  <si>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</si>
  <si>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</si>
  <si>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</si>
  <si>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</si>
  <si>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</si>
  <si>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</si>
  <si>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</si>
  <si>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</si>
  <si>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</si>
  <si>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</si>
  <si>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</si>
  <si>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</si>
  <si>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</si>
  <si>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</si>
  <si>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</si>
  <si>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</si>
  <si>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</si>
  <si>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</si>
  <si>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</si>
  <si>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</si>
  <si>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</si>
  <si>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</si>
  <si>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</si>
  <si>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</si>
  <si>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</si>
  <si>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</si>
  <si>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</si>
  <si>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</si>
  <si>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</si>
  <si>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</si>
  <si>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</si>
  <si>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</si>
  <si>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</si>
  <si>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</si>
  <si>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</si>
  <si>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</si>
  <si>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</si>
  <si>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</si>
  <si>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</si>
  <si>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</si>
  <si>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</si>
  <si>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</si>
  <si>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</si>
  <si>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</si>
  <si>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</si>
  <si>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</si>
  <si>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</si>
  <si>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</si>
  <si>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</si>
  <si>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</si>
  <si>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</si>
  <si>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</si>
  <si>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</si>
  <si>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</si>
  <si>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</si>
  <si>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</si>
  <si>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</si>
  <si>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</si>
  <si>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</si>
  <si>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</si>
  <si>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</si>
  <si>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</si>
  <si>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</si>
  <si>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</si>
  <si>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</si>
  <si>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</si>
  <si>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</si>
  <si>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</si>
  <si>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</si>
  <si>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</si>
  <si>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</si>
  <si>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</si>
  <si>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</si>
  <si>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</si>
  <si>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</si>
  <si>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</si>
  <si>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</si>
  <si>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</si>
  <si>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</si>
  <si>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</si>
  <si>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</si>
  <si>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</si>
  <si>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</si>
  <si>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</si>
  <si>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</si>
  <si>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</si>
  <si>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</si>
  <si>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</si>
  <si>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</si>
  <si>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</si>
  <si>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</si>
  <si>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</si>
  <si>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</si>
  <si>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</si>
  <si>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</si>
  <si>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</si>
  <si>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</si>
  <si>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</si>
  <si>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</si>
  <si>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</si>
  <si>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</si>
  <si>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</si>
  <si>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</si>
  <si>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</si>
  <si>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</si>
  <si>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</si>
  <si>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</si>
  <si>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</si>
  <si>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</si>
  <si>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</si>
  <si>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</si>
  <si>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</si>
  <si>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</si>
  <si>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</si>
  <si>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</si>
  <si>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</si>
  <si>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</si>
  <si>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</si>
  <si>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</si>
  <si>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</si>
  <si>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</si>
  <si>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</si>
  <si>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</si>
  <si>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</si>
  <si>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</si>
  <si>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</si>
  <si>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</si>
  <si>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</si>
  <si>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</si>
  <si>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</si>
  <si>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</si>
  <si>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</si>
  <si>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</si>
  <si>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</si>
  <si>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</si>
  <si>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</si>
  <si>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</si>
  <si>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</si>
  <si>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</si>
  <si>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</si>
  <si>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</si>
  <si>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</si>
  <si>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</si>
  <si>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</si>
  <si>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</si>
  <si>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</si>
  <si>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</si>
  <si>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</si>
  <si>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</si>
  <si>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</si>
  <si>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</si>
  <si>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</si>
  <si>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</si>
  <si>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</si>
  <si>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</si>
  <si>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</si>
  <si>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</si>
  <si>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</si>
  <si>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</si>
  <si>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</si>
  <si>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</si>
  <si>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</si>
  <si>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</si>
  <si>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</si>
  <si>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</si>
  <si>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</si>
  <si>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</si>
  <si>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</si>
  <si>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</si>
  <si>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</si>
  <si>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</si>
  <si>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</si>
  <si>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</si>
  <si>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</si>
  <si>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</si>
  <si>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</si>
  <si>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</si>
  <si>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</si>
  <si>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</si>
  <si>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</si>
  <si>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</si>
  <si>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</si>
  <si>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</si>
  <si>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</si>
  <si>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</si>
  <si>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</si>
  <si>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</si>
  <si>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</si>
  <si>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</si>
  <si>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</si>
  <si>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</si>
  <si>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</si>
  <si>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</si>
  <si>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</si>
  <si>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</si>
  <si>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</si>
  <si>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</si>
  <si>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</si>
  <si>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</si>
  <si>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</si>
  <si>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</si>
  <si>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</si>
  <si>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</si>
  <si>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</si>
  <si>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</si>
  <si>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</si>
  <si>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</si>
  <si>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</si>
  <si>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</si>
  <si>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</si>
  <si>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</si>
  <si>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</si>
  <si>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</si>
  <si>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</si>
  <si>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</si>
  <si>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</si>
  <si>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</si>
  <si>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</si>
  <si>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</si>
  <si>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</si>
  <si>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</si>
  <si>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</si>
  <si>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</si>
  <si>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</si>
  <si>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</si>
  <si>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</si>
  <si>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</si>
  <si>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</si>
  <si>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</si>
  <si>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</si>
  <si>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</si>
  <si>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</si>
  <si>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</si>
  <si>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</si>
  <si>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</si>
  <si>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</si>
  <si>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</si>
  <si>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</si>
  <si>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</si>
  <si>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</si>
  <si>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</si>
  <si>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</si>
  <si>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</si>
  <si>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</si>
  <si>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</si>
  <si>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</si>
  <si>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</si>
  <si>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</si>
  <si>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</si>
  <si>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</si>
  <si>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</si>
  <si>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</si>
  <si>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</si>
  <si>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</si>
  <si>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</si>
  <si>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</si>
  <si>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</si>
  <si>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</si>
  <si>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</si>
  <si>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</si>
  <si>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</si>
  <si>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</si>
  <si>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</si>
  <si>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</si>
  <si>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</si>
  <si>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</si>
  <si>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</si>
  <si>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</si>
  <si>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</si>
  <si>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</si>
  <si>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</si>
  <si>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</si>
  <si>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</si>
  <si>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</si>
  <si>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</si>
  <si>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</si>
  <si>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</si>
  <si>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</si>
  <si>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</si>
  <si>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</si>
  <si>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</si>
  <si>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</si>
  <si>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</si>
  <si>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</si>
  <si>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</si>
  <si>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</si>
  <si>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</si>
  <si>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</si>
  <si>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</si>
  <si>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</si>
  <si>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</si>
  <si>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</si>
  <si>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</si>
  <si>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</si>
  <si>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</si>
  <si>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</si>
  <si>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</si>
  <si>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</si>
  <si>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</si>
  <si>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</si>
  <si>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</si>
  <si>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</si>
  <si>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</si>
  <si>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</si>
  <si>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</si>
  <si>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</si>
  <si>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</si>
  <si>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</si>
  <si>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</si>
  <si>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</si>
  <si>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</si>
  <si>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</si>
  <si>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</si>
  <si>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</si>
  <si>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</si>
  <si>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</si>
  <si>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</si>
  <si>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</si>
  <si>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</si>
  <si>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</si>
  <si>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</si>
  <si>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</si>
  <si>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</si>
  <si>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</si>
  <si>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</si>
  <si>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</si>
  <si>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</si>
  <si>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</si>
  <si>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</si>
  <si>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</si>
  <si>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</si>
  <si>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</si>
  <si>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</si>
  <si>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</si>
  <si>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</si>
  <si>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</si>
  <si>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</si>
  <si>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</si>
  <si>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</si>
  <si>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</si>
  <si>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</si>
  <si>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</si>
  <si>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</si>
  <si>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</si>
  <si>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</si>
  <si>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</si>
  <si>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</si>
  <si>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</si>
  <si>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</si>
  <si>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</si>
  <si>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</si>
  <si>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</si>
  <si>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</si>
  <si>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</si>
  <si>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</si>
  <si>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</si>
  <si>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</si>
  <si>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</si>
  <si>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</si>
  <si>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</si>
  <si>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</si>
  <si>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</si>
  <si>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</si>
  <si>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</si>
  <si>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</si>
  <si>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</si>
  <si>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</si>
  <si>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</si>
  <si>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</si>
  <si>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</si>
  <si>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</si>
  <si>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</si>
  <si>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</si>
  <si>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</si>
  <si>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</si>
  <si>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</si>
  <si>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</si>
  <si>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</si>
  <si>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</si>
  <si>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</si>
  <si>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</si>
  <si>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</si>
  <si>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</si>
  <si>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</si>
  <si>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</si>
  <si>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</si>
  <si>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</si>
  <si>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</si>
  <si>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</si>
  <si>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</si>
  <si>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</si>
  <si>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</si>
  <si>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</si>
  <si>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</si>
  <si>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</si>
  <si>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</si>
  <si>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</si>
  <si>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</si>
  <si>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</si>
  <si>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</si>
  <si>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</si>
  <si>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</si>
  <si>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</si>
  <si>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</si>
  <si>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</si>
  <si>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</si>
  <si>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</si>
  <si>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</si>
  <si>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</si>
  <si>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</si>
  <si>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</si>
  <si>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</si>
  <si>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</si>
  <si>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</si>
  <si>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</si>
  <si>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</si>
  <si>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</si>
  <si>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</si>
  <si>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</si>
  <si>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</si>
  <si>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</si>
  <si>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</si>
  <si>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</si>
  <si>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</si>
  <si>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</si>
  <si>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</si>
  <si>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</si>
  <si>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</si>
  <si>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</si>
  <si>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</si>
  <si>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</si>
  <si>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</si>
  <si>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</si>
  <si>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</si>
  <si>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</si>
  <si>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</si>
  <si>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</si>
  <si>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</si>
  <si>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</si>
  <si>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</si>
  <si>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</si>
  <si>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</si>
  <si>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</si>
  <si>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</si>
  <si>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</si>
  <si>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</si>
  <si>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</si>
  <si>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</si>
  <si>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</si>
  <si>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</si>
  <si>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</si>
  <si>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</si>
  <si>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</si>
  <si>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</si>
  <si>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</si>
  <si>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</si>
  <si>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</si>
  <si>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</si>
  <si>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</si>
  <si>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</si>
  <si>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</si>
  <si>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</si>
  <si>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</si>
  <si>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</si>
  <si>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</si>
  <si>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</si>
  <si>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</si>
  <si>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</si>
  <si>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</si>
  <si>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</si>
  <si>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</si>
  <si>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</si>
  <si>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</si>
  <si>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</si>
  <si>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</si>
  <si>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</si>
  <si>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</si>
  <si>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</si>
  <si>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</si>
  <si>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</si>
  <si>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</si>
  <si>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</si>
  <si>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</si>
  <si>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</si>
  <si>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</si>
  <si>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</si>
  <si>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</si>
  <si>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</si>
  <si>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</si>
  <si>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</si>
  <si>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</si>
  <si>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</si>
  <si>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</si>
  <si>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</si>
  <si>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</si>
  <si>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</si>
  <si>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</si>
  <si>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</si>
  <si>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</si>
  <si>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</si>
  <si>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</si>
  <si>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</si>
  <si>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</si>
  <si>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</si>
  <si>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</si>
  <si>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</si>
  <si>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</si>
  <si>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</si>
  <si>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</si>
  <si>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</si>
  <si>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</si>
  <si>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</si>
  <si>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</si>
  <si>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</si>
  <si>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</si>
  <si>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</si>
  <si>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</si>
  <si>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</si>
  <si>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</si>
  <si>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</si>
  <si>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</si>
  <si>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</si>
  <si>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</si>
  <si>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</si>
  <si>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</si>
  <si>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</si>
  <si>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</si>
  <si>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</si>
  <si>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</si>
  <si>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</si>
  <si>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</si>
  <si>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</si>
  <si>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</si>
  <si>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</si>
  <si>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</si>
  <si>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</si>
  <si>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</si>
  <si>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</si>
  <si>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</si>
  <si>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</si>
  <si>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</si>
  <si>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</si>
  <si>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</si>
  <si>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</si>
  <si>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</si>
  <si>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</si>
  <si>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</si>
  <si>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</si>
  <si>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</si>
  <si>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</si>
  <si>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</si>
  <si>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</si>
  <si>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</si>
  <si>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</si>
  <si>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</si>
  <si>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</si>
  <si>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</si>
  <si>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</si>
  <si>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</si>
  <si>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</si>
  <si>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</si>
  <si>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</si>
  <si>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</si>
  <si>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</si>
  <si>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</si>
  <si>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</si>
  <si>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</si>
  <si>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</si>
  <si>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</si>
  <si>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</si>
  <si>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</si>
  <si>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</si>
  <si>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</si>
  <si>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</si>
  <si>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</si>
  <si>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</si>
  <si>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</si>
  <si>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</si>
  <si>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</si>
  <si>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</si>
  <si>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</si>
  <si>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</si>
  <si>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</si>
  <si>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</si>
  <si>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</si>
  <si>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</si>
  <si>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</si>
  <si>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</si>
  <si>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</si>
  <si>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</si>
  <si>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</si>
  <si>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</si>
  <si>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</si>
  <si>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</si>
  <si>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</si>
  <si>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</si>
  <si>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</si>
  <si>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</si>
  <si>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</si>
  <si>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</si>
  <si>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</si>
  <si>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</si>
  <si>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</si>
  <si>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</si>
  <si>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</si>
  <si>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</si>
  <si>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</si>
  <si>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</si>
  <si>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</si>
  <si>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</si>
  <si>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</si>
  <si>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</si>
  <si>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</si>
  <si>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</si>
  <si>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</si>
  <si>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</si>
  <si>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</si>
  <si>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</si>
  <si>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</si>
  <si>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</si>
  <si>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</si>
  <si>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</si>
  <si>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</si>
  <si>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</si>
  <si>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</si>
  <si>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</si>
  <si>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</si>
  <si>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</si>
  <si>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</si>
  <si>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</si>
  <si>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</si>
  <si>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</si>
  <si>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</si>
  <si>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</si>
  <si>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</si>
  <si>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</si>
  <si>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</si>
  <si>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</si>
  <si>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</si>
  <si>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</si>
  <si>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</si>
  <si>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</si>
  <si>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</si>
  <si>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</si>
  <si>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</si>
  <si>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</si>
  <si>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</si>
  <si>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</si>
  <si>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</si>
  <si>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</si>
  <si>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</si>
  <si>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</si>
  <si>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</si>
  <si>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</si>
  <si>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</si>
  <si>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</si>
  <si>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</si>
  <si>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</si>
  <si>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</si>
  <si>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</si>
  <si>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</si>
  <si>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</si>
  <si>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</si>
  <si>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</si>
  <si>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</si>
  <si>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</si>
  <si>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</si>
  <si>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</si>
  <si>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</si>
  <si>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</si>
  <si>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</si>
  <si>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</si>
  <si>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</si>
  <si>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</si>
  <si>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</si>
  <si>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</si>
  <si>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</si>
  <si>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</si>
  <si>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</si>
  <si>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</si>
  <si>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</si>
  <si>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</si>
  <si>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</si>
  <si>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</si>
  <si>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</si>
  <si>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</si>
  <si>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</si>
  <si>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</si>
  <si>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</si>
  <si>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</si>
  <si>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</si>
  <si>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</si>
  <si>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</si>
  <si>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</si>
  <si>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</si>
  <si>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</si>
  <si>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</si>
  <si>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</si>
  <si>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</si>
  <si>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</si>
  <si>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</si>
  <si>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</si>
  <si>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</si>
  <si>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</si>
  <si>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</si>
  <si>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</si>
  <si>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</si>
  <si>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</si>
  <si>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</si>
  <si>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</si>
  <si>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</si>
  <si>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</si>
  <si>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</si>
  <si>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</si>
  <si>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</si>
  <si>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</si>
  <si>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</si>
  <si>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</si>
  <si>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</si>
  <si>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</si>
  <si>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</si>
  <si>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</si>
  <si>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</si>
  <si>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</si>
  <si>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</si>
  <si>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</si>
  <si>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</si>
  <si>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</si>
  <si>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</si>
  <si>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</si>
  <si>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</si>
  <si>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</si>
  <si>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</si>
  <si>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</si>
  <si>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</si>
  <si>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</si>
  <si>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</si>
  <si>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</si>
  <si>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</si>
  <si>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</si>
  <si>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</si>
  <si>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</si>
  <si>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</si>
  <si>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</si>
  <si>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</si>
  <si>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</si>
  <si>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</si>
  <si>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</si>
  <si>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</si>
  <si>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</si>
  <si>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</si>
  <si>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</si>
  <si>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</si>
  <si>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</si>
  <si>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</si>
  <si>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</si>
  <si>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</si>
  <si>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</si>
  <si>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</si>
  <si>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</si>
  <si>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</si>
  <si>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</si>
  <si>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</si>
  <si>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</si>
  <si>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</si>
  <si>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</si>
  <si>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</si>
  <si>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</si>
  <si>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</si>
  <si>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</si>
  <si>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</si>
  <si>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</si>
  <si>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</si>
  <si>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</si>
  <si>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</si>
  <si>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</si>
  <si>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</si>
  <si>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</si>
  <si>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</si>
  <si>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</si>
  <si>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</si>
  <si>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</si>
  <si>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</si>
  <si>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</si>
  <si>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</si>
  <si>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</si>
  <si>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</si>
  <si>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</si>
  <si>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</si>
  <si>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</si>
  <si>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</si>
  <si>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</si>
  <si>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</si>
  <si>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</si>
  <si>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</si>
  <si>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</si>
  <si>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</si>
  <si>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</si>
  <si>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</si>
  <si>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</si>
  <si>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</si>
  <si>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</si>
  <si>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</si>
  <si>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</si>
  <si>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</si>
  <si>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</si>
  <si>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</si>
  <si>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</si>
  <si>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</si>
  <si>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</si>
  <si>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</si>
  <si>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</si>
  <si>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</si>
  <si>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</si>
  <si>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</si>
  <si>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</si>
  <si>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</si>
  <si>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</si>
  <si>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</si>
  <si>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</si>
  <si>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</si>
  <si>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</si>
  <si>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</si>
  <si>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</si>
  <si>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</si>
  <si>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</si>
  <si>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</si>
  <si>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</si>
  <si>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</si>
  <si>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</si>
  <si>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</si>
  <si>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</si>
  <si>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</si>
  <si>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</si>
  <si>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</si>
  <si>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</si>
  <si>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</si>
  <si>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</si>
  <si>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</si>
  <si>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</si>
  <si>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</si>
  <si>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</si>
  <si>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</si>
  <si>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</si>
  <si>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</si>
  <si>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</si>
  <si>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</si>
  <si>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</si>
  <si>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</si>
  <si>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</si>
  <si>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</si>
  <si>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</si>
  <si>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</si>
  <si>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</si>
  <si>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</si>
  <si>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</si>
  <si>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</si>
  <si>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</si>
  <si>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</si>
  <si>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</si>
  <si>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</si>
  <si>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</si>
  <si>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</si>
  <si>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</si>
  <si>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</si>
  <si>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</si>
  <si>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</si>
  <si>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</si>
  <si>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</si>
  <si>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</si>
  <si>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</si>
  <si>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</si>
  <si>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</si>
  <si>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</si>
  <si>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</si>
  <si>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</si>
  <si>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</si>
  <si>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</si>
  <si>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</si>
  <si>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</si>
  <si>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</si>
  <si>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</si>
  <si>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</si>
  <si>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</si>
  <si>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</si>
  <si>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</si>
  <si>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</si>
  <si>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</si>
  <si>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</si>
  <si>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</si>
  <si>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</si>
  <si>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</si>
  <si>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</si>
  <si>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</si>
  <si>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</si>
  <si>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</si>
  <si>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</si>
  <si>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</si>
  <si>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</si>
  <si>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</si>
  <si>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</si>
  <si>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</si>
  <si>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</si>
  <si>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</si>
  <si>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</si>
  <si>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</si>
  <si>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</si>
  <si>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</si>
  <si>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</si>
  <si>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</si>
  <si>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</si>
  <si>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</si>
  <si>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</si>
  <si>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</si>
  <si>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</si>
  <si>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</si>
  <si>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</si>
  <si>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</si>
  <si>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</si>
  <si>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</si>
  <si>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</si>
  <si>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</si>
  <si>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</si>
  <si>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</si>
  <si>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</si>
  <si>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</si>
  <si>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</si>
  <si>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</si>
  <si>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</si>
  <si>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</si>
  <si>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</si>
  <si>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</si>
  <si>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</si>
  <si>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</si>
  <si>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</si>
  <si>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</si>
  <si>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</si>
  <si>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</si>
  <si>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</si>
  <si>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</si>
  <si>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</si>
  <si>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</si>
  <si>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</si>
  <si>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</si>
  <si>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</si>
  <si>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</si>
  <si>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</si>
  <si>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</si>
  <si>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</si>
  <si>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</si>
  <si>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</si>
  <si>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</si>
  <si>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</si>
  <si>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</si>
  <si>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</si>
  <si>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</si>
  <si>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</si>
  <si>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</si>
  <si>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</si>
  <si>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</si>
  <si>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</si>
  <si>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</si>
  <si>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</si>
  <si>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</si>
  <si>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</si>
  <si>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</si>
  <si>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</si>
  <si>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</si>
  <si>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</si>
  <si>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</si>
  <si>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</si>
  <si>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</si>
  <si>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</si>
  <si>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</si>
  <si>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</si>
  <si>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</si>
  <si>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</si>
  <si>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</si>
  <si>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</si>
  <si>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</si>
  <si>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</si>
  <si>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</si>
  <si>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</si>
  <si>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</si>
  <si>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</si>
  <si>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</si>
  <si>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</si>
  <si>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</si>
  <si>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</si>
  <si>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</si>
  <si>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</si>
  <si>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</si>
  <si>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</si>
  <si>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</si>
  <si>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</si>
  <si>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</si>
  <si>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</si>
  <si>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</si>
  <si>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</si>
  <si>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</si>
  <si>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</si>
  <si>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</si>
  <si>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</si>
  <si>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</si>
  <si>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</si>
  <si>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</si>
  <si>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</si>
  <si>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</si>
  <si>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</si>
  <si>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</si>
  <si>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</si>
  <si>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</si>
  <si>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</si>
  <si>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</si>
  <si>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</si>
  <si>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</si>
  <si>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</si>
  <si>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</si>
  <si>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</si>
  <si>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</si>
  <si>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</si>
  <si>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</si>
  <si>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</si>
  <si>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</si>
  <si>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</si>
  <si>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</si>
  <si>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</si>
  <si>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</si>
  <si>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</si>
  <si>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</si>
  <si>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</si>
  <si>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</si>
  <si>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</si>
  <si>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</si>
  <si>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</si>
  <si>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</si>
  <si>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</si>
  <si>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</si>
  <si>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</si>
  <si>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</si>
  <si>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</si>
  <si>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</si>
  <si>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</si>
  <si>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</si>
  <si>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</si>
  <si>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</si>
  <si>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</si>
  <si>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</si>
  <si>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</si>
  <si>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</si>
  <si>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</si>
  <si>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</si>
  <si>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</si>
  <si>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</si>
  <si>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</si>
  <si>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</si>
  <si>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</si>
  <si>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</si>
  <si>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</si>
  <si>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</si>
  <si>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</si>
  <si>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</si>
  <si>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</si>
  <si>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</si>
  <si>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</si>
  <si>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</si>
  <si>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</si>
  <si>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</si>
  <si>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</si>
  <si>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</si>
  <si>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</si>
  <si>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</si>
  <si>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</si>
  <si>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</si>
  <si>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</si>
  <si>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</si>
  <si>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</si>
  <si>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</si>
  <si>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</si>
  <si>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</si>
  <si>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</si>
  <si>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</si>
  <si>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</si>
  <si>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</si>
  <si>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</si>
  <si>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</si>
  <si>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</si>
  <si>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</si>
  <si>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</si>
  <si>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</si>
  <si>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</si>
  <si>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</si>
  <si>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</si>
  <si>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</si>
  <si>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</si>
  <si>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</si>
  <si>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</si>
  <si>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</si>
  <si>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</si>
  <si>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</si>
  <si>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</si>
  <si>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</si>
  <si>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</si>
  <si>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</si>
  <si>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</si>
  <si>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</si>
  <si>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</si>
  <si>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</si>
  <si>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</si>
  <si>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</si>
  <si>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</si>
  <si>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</si>
  <si>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</si>
  <si>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</si>
  <si>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</si>
  <si>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</si>
  <si>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</si>
  <si>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</si>
  <si>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</si>
  <si>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</si>
  <si>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</si>
  <si>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</si>
  <si>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</si>
  <si>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</si>
  <si>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</si>
  <si>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</si>
  <si>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</si>
  <si>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</si>
  <si>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</si>
  <si>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</si>
  <si>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</si>
  <si>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</si>
  <si>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</si>
  <si>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</si>
  <si>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</si>
  <si>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</si>
  <si>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</si>
  <si>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</si>
  <si>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</si>
  <si>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</si>
  <si>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</si>
  <si>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</si>
  <si>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</si>
  <si>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</si>
  <si>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</si>
  <si>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</si>
  <si>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</si>
  <si>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</si>
  <si>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</si>
  <si>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</si>
  <si>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</si>
  <si>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</si>
  <si>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</si>
  <si>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</si>
  <si>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</si>
  <si>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</si>
  <si>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</si>
  <si>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</si>
  <si>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</si>
  <si>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</si>
  <si>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</si>
  <si>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</si>
  <si>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</si>
  <si>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</si>
  <si>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</si>
  <si>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</si>
  <si>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</si>
  <si>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</si>
  <si>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</si>
  <si>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</si>
  <si>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</si>
  <si>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</si>
  <si>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</si>
  <si>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</si>
  <si>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</si>
  <si>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</si>
  <si>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</si>
  <si>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</si>
  <si>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</si>
  <si>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</si>
  <si>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</si>
  <si>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</si>
  <si>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</si>
  <si>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</si>
  <si>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</si>
  <si>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</si>
  <si>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</si>
  <si>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</si>
  <si>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</si>
  <si>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</si>
  <si>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</si>
  <si>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</si>
  <si>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</si>
  <si>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</si>
  <si>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</si>
  <si>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</si>
  <si>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</si>
  <si>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</si>
  <si>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</si>
  <si>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</si>
  <si>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</si>
  <si>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</si>
  <si>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</si>
  <si>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</si>
  <si>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</si>
  <si>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</si>
  <si>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</si>
  <si>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</si>
  <si>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</si>
  <si>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</si>
  <si>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</si>
  <si>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</si>
  <si>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</si>
  <si>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</si>
  <si>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</si>
  <si>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</si>
  <si>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</si>
  <si>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</si>
  <si>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</si>
  <si>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</si>
  <si>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</si>
  <si>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</si>
  <si>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</si>
  <si>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</si>
  <si>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</si>
  <si>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</si>
  <si>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</si>
  <si>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</si>
  <si>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</si>
  <si>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</si>
  <si>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</si>
  <si>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</si>
  <si>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</si>
  <si>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</si>
  <si>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</si>
  <si>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</si>
  <si>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</si>
  <si>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</si>
  <si>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</si>
  <si>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</si>
  <si>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</si>
  <si>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</si>
  <si>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</si>
  <si>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</si>
  <si>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</si>
  <si>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</si>
  <si>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</si>
  <si>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</si>
  <si>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</si>
  <si>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</si>
  <si>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</si>
  <si>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</si>
  <si>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</si>
  <si>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</si>
  <si>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</si>
  <si>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</si>
  <si>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</si>
  <si>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</si>
  <si>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</si>
  <si>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</si>
  <si>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</si>
  <si>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</si>
  <si>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</si>
  <si>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</si>
  <si>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</si>
  <si>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</si>
  <si>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</si>
  <si>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</si>
  <si>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</si>
  <si>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</si>
  <si>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</si>
  <si>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</si>
  <si>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</si>
  <si>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</si>
  <si>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</si>
  <si>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</si>
  <si>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</si>
  <si>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</si>
  <si>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</si>
  <si>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</si>
  <si>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</si>
  <si>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</si>
  <si>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</si>
  <si>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</si>
  <si>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</si>
  <si>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</si>
  <si>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</si>
  <si>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</si>
  <si>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</si>
  <si>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</si>
  <si>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</si>
  <si>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</si>
  <si>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</si>
  <si>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</si>
  <si>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</si>
  <si>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</si>
  <si>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</si>
  <si>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</si>
  <si>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</si>
  <si>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</si>
  <si>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</si>
  <si>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</si>
  <si>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</si>
  <si>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</si>
  <si>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</si>
  <si>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</si>
  <si>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</si>
  <si>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</si>
  <si>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</si>
  <si>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</si>
  <si>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</si>
  <si>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</si>
  <si>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</si>
  <si>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</si>
  <si>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</si>
  <si>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</si>
  <si>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</si>
  <si>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</si>
  <si>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</si>
  <si>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</si>
  <si>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</si>
  <si>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</si>
  <si>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</si>
  <si>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</si>
  <si>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</si>
  <si>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</si>
  <si>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</si>
  <si>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</si>
  <si>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</si>
  <si>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</si>
  <si>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</si>
  <si>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</si>
  <si>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</si>
  <si>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</si>
  <si>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</si>
  <si>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</si>
  <si>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</si>
  <si>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</si>
  <si>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</si>
  <si>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</si>
  <si>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</si>
  <si>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</si>
  <si>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</si>
  <si>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</si>
  <si>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</si>
  <si>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</si>
  <si>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</si>
  <si>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</si>
  <si>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</si>
  <si>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</si>
  <si>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</si>
  <si>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</si>
  <si>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</si>
  <si>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</si>
  <si>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</si>
  <si>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</si>
  <si>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</si>
  <si>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</si>
  <si>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</si>
  <si>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</si>
  <si>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</si>
  <si>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</si>
  <si>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</si>
  <si>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</si>
  <si>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</si>
  <si>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</si>
  <si>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</si>
  <si>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</si>
  <si>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</si>
  <si>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</si>
  <si>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</si>
  <si>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</si>
  <si>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</si>
  <si>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</si>
  <si>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</si>
  <si>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</si>
  <si>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</si>
  <si>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</si>
  <si>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</si>
  <si>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</si>
  <si>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</si>
  <si>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</si>
  <si>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</si>
  <si>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</si>
  <si>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</si>
  <si>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</si>
  <si>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</si>
  <si>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</si>
  <si>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</si>
  <si>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</si>
  <si>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</si>
  <si>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</si>
  <si>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</si>
  <si>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</si>
  <si>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</si>
  <si>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</si>
  <si>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</si>
  <si>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</si>
  <si>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</si>
  <si>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</si>
  <si>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</si>
  <si>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</si>
  <si>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</si>
  <si>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</si>
  <si>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</si>
  <si>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</si>
  <si>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</si>
  <si>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</si>
  <si>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</si>
  <si>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</si>
  <si>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</si>
  <si>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</si>
  <si>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</si>
  <si>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</si>
  <si>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</si>
  <si>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</si>
  <si>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</si>
  <si>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</si>
  <si>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</si>
  <si>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</si>
  <si>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</si>
  <si>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</si>
  <si>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</si>
  <si>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</si>
  <si>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</si>
  <si>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</si>
  <si>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</si>
  <si>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</si>
  <si>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</si>
  <si>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</si>
  <si>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</si>
  <si>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</si>
  <si>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</si>
  <si>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</si>
  <si>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</si>
  <si>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</si>
  <si>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</si>
  <si>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</si>
  <si>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</si>
  <si>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</si>
  <si>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</si>
  <si>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</si>
  <si>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</si>
  <si>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</si>
  <si>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</si>
  <si>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</si>
  <si>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</si>
  <si>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</si>
  <si>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</si>
  <si>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</si>
  <si>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</si>
  <si>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</si>
  <si>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</si>
  <si>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</si>
  <si>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</si>
  <si>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</si>
  <si>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</si>
  <si>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</si>
  <si>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</si>
  <si>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</si>
  <si>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</si>
  <si>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</si>
  <si>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</si>
  <si>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</si>
  <si>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</si>
  <si>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</si>
  <si>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</si>
  <si>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</si>
  <si>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</si>
  <si>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</si>
  <si>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</si>
  <si>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</si>
  <si>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</si>
  <si>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</si>
  <si>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</si>
  <si>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</si>
  <si>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</si>
  <si>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</si>
  <si>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</si>
  <si>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</si>
  <si>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</si>
  <si>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</si>
  <si>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</si>
  <si>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</si>
  <si>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</si>
  <si>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</si>
  <si>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</si>
  <si>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</si>
  <si>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</si>
  <si>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</si>
  <si>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</si>
  <si>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</si>
  <si>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</si>
  <si>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</si>
  <si>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</si>
  <si>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</si>
  <si>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</si>
  <si>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</si>
  <si>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</si>
  <si>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</si>
  <si>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</si>
  <si>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</si>
  <si>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</si>
  <si>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</si>
  <si>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</si>
  <si>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</si>
  <si>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</si>
  <si>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</si>
  <si>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</si>
  <si>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</si>
  <si>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</si>
  <si>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</si>
  <si>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</si>
  <si>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</si>
  <si>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</si>
  <si>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</si>
  <si>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</si>
  <si>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</si>
  <si>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</si>
  <si>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</si>
  <si>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</si>
  <si>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</si>
  <si>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</si>
  <si>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</si>
  <si>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</si>
  <si>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</si>
  <si>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</si>
  <si>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</si>
  <si>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</si>
  <si>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</si>
  <si>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</si>
  <si>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</si>
  <si>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</si>
  <si>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</si>
  <si>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</si>
  <si>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</si>
  <si>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</si>
  <si>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</si>
  <si>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</si>
  <si>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</si>
  <si>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</si>
  <si>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</si>
  <si>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</si>
  <si>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</si>
  <si>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</si>
  <si>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</si>
  <si>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</si>
  <si>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</si>
  <si>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</si>
  <si>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</si>
  <si>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</si>
  <si>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</si>
  <si>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</si>
  <si>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</si>
  <si>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</si>
  <si>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</si>
  <si>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</si>
  <si>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</si>
  <si>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</si>
  <si>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</si>
  <si>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</si>
  <si>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</si>
  <si>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</si>
  <si>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</si>
  <si>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</si>
  <si>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</si>
  <si>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</si>
  <si>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</si>
  <si>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</si>
  <si>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</si>
  <si>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</si>
  <si>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</si>
  <si>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</si>
  <si>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</si>
  <si>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</si>
  <si>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</si>
  <si>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</si>
  <si>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</si>
  <si>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</si>
  <si>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</si>
  <si>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</si>
  <si>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</si>
  <si>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</si>
  <si>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</si>
  <si>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</si>
  <si>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</si>
  <si>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</si>
  <si>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</si>
  <si>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</si>
  <si>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</si>
  <si>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</si>
  <si>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</si>
  <si>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</si>
  <si>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</si>
  <si>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</si>
  <si>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</si>
  <si>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</si>
  <si>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</si>
  <si>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</si>
  <si>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</si>
  <si>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</si>
  <si>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</si>
  <si>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</si>
  <si>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</si>
  <si>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</si>
  <si>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</si>
  <si>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</si>
  <si>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</si>
  <si>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</si>
  <si>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</si>
  <si>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</si>
  <si>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</si>
  <si>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</si>
  <si>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</si>
  <si>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</si>
  <si>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</si>
  <si>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</si>
  <si>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</si>
  <si>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</si>
  <si>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</si>
  <si>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</si>
  <si>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</si>
  <si>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</si>
  <si>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</si>
  <si>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</si>
  <si>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</si>
  <si>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</si>
  <si>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</si>
  <si>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</si>
  <si>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</si>
  <si>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</si>
  <si>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</si>
  <si>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</si>
  <si>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</si>
  <si>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</si>
  <si>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</si>
  <si>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</si>
  <si>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</si>
  <si>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</si>
  <si>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</si>
  <si>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</si>
  <si>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</si>
  <si>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</si>
  <si>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</si>
  <si>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</si>
  <si>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</si>
  <si>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</si>
  <si>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</si>
  <si>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</si>
  <si>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</si>
  <si>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</si>
  <si>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</si>
  <si>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</si>
  <si>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</si>
  <si>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</si>
  <si>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</si>
  <si>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</si>
  <si>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</si>
  <si>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</si>
  <si>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</si>
  <si>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</si>
  <si>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</si>
  <si>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</si>
  <si>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</si>
  <si>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</si>
  <si>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</si>
  <si>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</si>
  <si>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</si>
  <si>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</si>
  <si>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</si>
  <si>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</si>
  <si>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</si>
  <si>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</si>
  <si>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</si>
  <si>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</si>
  <si>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</si>
  <si>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</si>
  <si>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</si>
  <si>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</si>
  <si>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</si>
  <si>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</si>
  <si>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</si>
  <si>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</si>
  <si>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</si>
  <si>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</si>
  <si>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</si>
  <si>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</si>
  <si>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</si>
  <si>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</si>
  <si>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</si>
  <si>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</si>
  <si>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</si>
  <si>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</si>
  <si>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</si>
  <si>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</si>
  <si>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</si>
  <si>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</si>
  <si>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</si>
  <si>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</si>
  <si>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</si>
  <si>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</si>
  <si>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</si>
  <si>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</si>
  <si>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</si>
  <si>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</si>
  <si>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</si>
  <si>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</si>
  <si>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</si>
  <si>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</si>
  <si>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</si>
  <si>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</si>
  <si>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</si>
  <si>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</si>
  <si>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</si>
  <si>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</si>
  <si>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</si>
  <si>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</si>
  <si>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</si>
  <si>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</si>
  <si>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</si>
  <si>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</si>
  <si>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</si>
  <si>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</si>
  <si>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</si>
  <si>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</si>
  <si>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</si>
  <si>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</si>
  <si>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</si>
  <si>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</si>
  <si>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</si>
  <si>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</si>
  <si>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</si>
  <si>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</si>
  <si>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</si>
  <si>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</si>
  <si>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</si>
  <si>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</si>
  <si>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</si>
  <si>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</si>
  <si>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</si>
  <si>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</si>
  <si>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</si>
  <si>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</si>
  <si>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</si>
  <si>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</si>
  <si>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</si>
  <si>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</si>
  <si>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</si>
  <si>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</si>
  <si>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</si>
  <si>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</si>
  <si>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</si>
  <si>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</si>
  <si>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</si>
  <si>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</si>
  <si>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</si>
  <si>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</si>
  <si>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</si>
  <si>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</si>
  <si>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</si>
  <si>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</si>
  <si>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</si>
  <si>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</si>
  <si>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</si>
  <si>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</si>
  <si>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</si>
  <si>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</si>
  <si>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</si>
  <si>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</si>
  <si>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</si>
  <si>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</si>
  <si>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</si>
  <si>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</si>
  <si>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</si>
  <si>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</si>
  <si>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</si>
  <si>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</si>
  <si>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</si>
  <si>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</si>
  <si>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</si>
  <si>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</si>
  <si>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</si>
  <si>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</si>
  <si>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</si>
  <si>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</si>
  <si>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</si>
  <si>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</si>
  <si>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</si>
  <si>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</si>
  <si>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</si>
  <si>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</si>
  <si>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</si>
  <si>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</si>
  <si>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</si>
  <si>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</si>
  <si>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</si>
  <si>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</si>
  <si>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</si>
  <si>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</si>
  <si>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</si>
  <si>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</si>
  <si>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</si>
  <si>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</si>
  <si>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</si>
  <si>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</si>
  <si>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</si>
  <si>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</si>
  <si>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</si>
  <si>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</si>
  <si>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</si>
  <si>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</si>
  <si>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</si>
  <si>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</si>
  <si>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</si>
  <si>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</si>
  <si>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</si>
  <si>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</si>
  <si>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</si>
  <si>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</si>
  <si>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</si>
  <si>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</si>
  <si>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</si>
  <si>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</si>
  <si>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</si>
  <si>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</si>
  <si>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</si>
  <si>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</si>
  <si>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</si>
  <si>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</si>
  <si>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</si>
  <si>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</si>
  <si>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</si>
  <si>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</si>
  <si>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</si>
  <si>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</si>
  <si>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</si>
  <si>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</si>
  <si>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</si>
  <si>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</si>
  <si>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</si>
  <si>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</si>
  <si>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</si>
  <si>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</si>
  <si>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</si>
  <si>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</si>
  <si>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</si>
  <si>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</si>
  <si>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</si>
  <si>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</si>
  <si>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</si>
  <si>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</si>
  <si>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</si>
  <si>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</si>
  <si>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</si>
  <si>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</si>
  <si>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</si>
  <si>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</si>
  <si>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</si>
  <si>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</si>
  <si>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</si>
  <si>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</si>
  <si>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</si>
  <si>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</si>
  <si>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</si>
  <si>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</si>
  <si>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</si>
  <si>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</si>
  <si>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</si>
  <si>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</si>
  <si>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</si>
  <si>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</si>
  <si>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</si>
  <si>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</si>
  <si>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</si>
  <si>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</si>
  <si>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</si>
  <si>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</si>
  <si>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</si>
  <si>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</si>
  <si>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</si>
  <si>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</si>
  <si>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</si>
  <si>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</si>
  <si>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</si>
  <si>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</si>
  <si>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</si>
  <si>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</si>
  <si>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</si>
  <si>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</si>
  <si>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</si>
  <si>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</si>
  <si>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</si>
  <si>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</si>
  <si>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</si>
  <si>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</si>
  <si>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</si>
  <si>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</si>
  <si>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</si>
  <si>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</si>
  <si>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</si>
  <si>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</si>
  <si>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</si>
  <si>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</si>
  <si>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</si>
  <si>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</si>
  <si>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</si>
  <si>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</si>
  <si>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</si>
  <si>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</si>
  <si>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</si>
  <si>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</si>
  <si>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</si>
  <si>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</si>
  <si>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</si>
  <si>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</si>
  <si>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</si>
  <si>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</si>
  <si>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</si>
  <si>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</si>
  <si>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</si>
  <si>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</si>
  <si>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</si>
  <si>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</si>
  <si>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</si>
  <si>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</si>
  <si>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</si>
  <si>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</si>
  <si>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</si>
  <si>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</si>
  <si>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</si>
  <si>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</si>
  <si>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</si>
  <si>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</si>
  <si>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</si>
  <si>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</si>
  <si>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</si>
  <si>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</si>
  <si>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</si>
  <si>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</si>
  <si>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</si>
  <si>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</si>
  <si>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</si>
  <si>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</si>
  <si>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</si>
  <si>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</si>
  <si>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</si>
  <si>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</si>
  <si>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</si>
  <si>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</si>
  <si>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</si>
  <si>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</si>
  <si>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</si>
  <si>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</si>
  <si>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</si>
  <si>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</si>
  <si>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</si>
  <si>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</si>
  <si>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</si>
  <si>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</si>
  <si>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</si>
  <si>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</si>
  <si>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</si>
  <si>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</si>
  <si>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</si>
  <si>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</si>
  <si>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</si>
  <si>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</si>
  <si>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</si>
  <si>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</si>
  <si>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</si>
  <si>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</si>
  <si>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</si>
  <si>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</si>
  <si>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</si>
  <si>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</si>
  <si>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</si>
  <si>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</si>
  <si>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</si>
  <si>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</si>
  <si>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</si>
  <si>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</si>
  <si>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</si>
  <si>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</si>
  <si>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</si>
  <si>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</si>
  <si>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</si>
  <si>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</si>
  <si>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</si>
  <si>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</si>
  <si>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</si>
  <si>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</si>
  <si>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</si>
  <si>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</si>
  <si>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</si>
  <si>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</si>
  <si>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</si>
  <si>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</si>
  <si>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</si>
  <si>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</si>
  <si>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</si>
  <si>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</si>
  <si>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</si>
  <si>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</si>
  <si>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</si>
  <si>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</si>
  <si>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</si>
  <si>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</si>
  <si>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</si>
  <si>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</si>
  <si>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</si>
  <si>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</si>
  <si>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</si>
  <si>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</si>
  <si>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</si>
  <si>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</si>
  <si>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</si>
  <si>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</si>
  <si>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</si>
  <si>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</si>
  <si>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</si>
  <si>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</si>
  <si>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</si>
  <si>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</si>
  <si>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</si>
  <si>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</si>
  <si>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</si>
  <si>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</si>
  <si>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</si>
  <si>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</si>
  <si>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</si>
  <si>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</si>
  <si>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</si>
  <si>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</si>
  <si>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</si>
  <si>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</si>
  <si>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</si>
  <si>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</si>
  <si>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</si>
  <si>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</si>
  <si>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</si>
  <si>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</si>
  <si>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</si>
  <si>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</si>
  <si>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</si>
  <si>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</si>
  <si>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</si>
  <si>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</si>
  <si>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</si>
  <si>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</si>
  <si>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</si>
  <si>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</si>
  <si>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</si>
  <si>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</si>
  <si>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</si>
  <si>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</si>
  <si>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</si>
  <si>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</si>
  <si>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</si>
  <si>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</si>
  <si>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</si>
  <si>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</si>
  <si>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</si>
  <si>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</si>
  <si>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</si>
  <si>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</si>
  <si>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</si>
  <si>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</si>
  <si>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</si>
  <si>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</si>
  <si>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</si>
  <si>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</si>
  <si>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</si>
  <si>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</si>
  <si>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</si>
  <si>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</si>
  <si>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</si>
  <si>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</si>
  <si>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</si>
  <si>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</si>
  <si>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</si>
  <si>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</si>
  <si>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</si>
  <si>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</si>
  <si>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</si>
  <si>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</si>
  <si>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</si>
  <si>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</si>
  <si>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</si>
  <si>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</si>
  <si>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</si>
  <si>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</si>
  <si>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</si>
  <si>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</si>
  <si>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</si>
  <si>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</si>
  <si>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</si>
  <si>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</si>
  <si>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</si>
  <si>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</si>
  <si>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</si>
  <si>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</si>
  <si>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</si>
  <si>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</si>
  <si>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</si>
  <si>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</si>
  <si>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</si>
  <si>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</si>
  <si>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</si>
  <si>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</si>
  <si>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</si>
  <si>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</si>
  <si>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</si>
  <si>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</si>
  <si>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</si>
  <si>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</si>
  <si>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</si>
  <si>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</si>
  <si>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</si>
  <si>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</si>
  <si>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</si>
  <si>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</si>
  <si>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</si>
  <si>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</si>
  <si>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</si>
  <si>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</si>
  <si>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</si>
  <si>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</si>
  <si>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</si>
  <si>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</si>
  <si>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</si>
  <si>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</si>
  <si>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</si>
  <si>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</si>
  <si>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</si>
  <si>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</si>
  <si>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</si>
  <si>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</si>
  <si>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</si>
  <si>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</si>
  <si>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</si>
  <si>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</si>
  <si>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</si>
  <si>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</si>
  <si>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</si>
  <si>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</si>
  <si>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</si>
  <si>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</si>
  <si>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</si>
  <si>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</si>
  <si>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</si>
  <si>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</si>
  <si>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</si>
  <si>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</si>
  <si>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</si>
  <si>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</si>
  <si>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</si>
  <si>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</si>
  <si>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</si>
  <si>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</si>
  <si>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</si>
  <si>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</si>
  <si>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</si>
  <si>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</si>
  <si>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</si>
  <si>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</si>
  <si>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</si>
  <si>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</si>
  <si>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</si>
  <si>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</si>
  <si>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</si>
  <si>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</si>
  <si>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</si>
  <si>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</si>
  <si>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</si>
  <si>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</si>
  <si>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</si>
  <si>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</si>
  <si>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</si>
  <si>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</si>
  <si>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</si>
  <si>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</si>
  <si>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</si>
  <si>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</si>
  <si>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</si>
  <si>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</si>
  <si>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</si>
  <si>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</si>
  <si>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</si>
  <si>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</si>
  <si>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</si>
  <si>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</si>
  <si>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</si>
  <si>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</si>
  <si>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</si>
  <si>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</si>
  <si>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</si>
  <si>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</si>
  <si>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</si>
  <si>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</si>
  <si>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</si>
  <si>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</si>
  <si>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</si>
  <si>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</si>
  <si>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</si>
  <si>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</si>
  <si>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</si>
  <si>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</si>
  <si>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</si>
  <si>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</si>
  <si>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</si>
  <si>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</si>
  <si>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</si>
  <si>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</si>
  <si>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</si>
  <si>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</si>
  <si>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</si>
  <si>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</si>
  <si>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</si>
  <si>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</si>
  <si>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</si>
  <si>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</si>
  <si>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</si>
  <si>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</si>
  <si>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</si>
  <si>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</si>
  <si>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</si>
  <si>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</si>
  <si>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</si>
  <si>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</si>
  <si>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</si>
  <si>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</si>
  <si>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</si>
  <si>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</si>
  <si>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</si>
  <si>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</si>
  <si>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</si>
  <si>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</si>
  <si>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</si>
  <si>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</si>
  <si>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</si>
  <si>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</si>
  <si>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</si>
  <si>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</si>
  <si>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</si>
  <si>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</si>
  <si>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</si>
  <si>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</si>
  <si>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</si>
  <si>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</si>
  <si>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</si>
  <si>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</si>
  <si>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</si>
  <si>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</si>
  <si>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</si>
  <si>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</si>
  <si>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</si>
  <si>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</si>
  <si>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</si>
  <si>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</si>
  <si>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</si>
  <si>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</si>
  <si>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</si>
  <si>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</si>
  <si>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</si>
  <si>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</si>
  <si>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</si>
  <si>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</si>
  <si>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</si>
  <si>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</si>
  <si>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</si>
  <si>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</si>
  <si>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</si>
  <si>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</si>
  <si>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</si>
  <si>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</si>
  <si>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</si>
  <si>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</si>
  <si>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</si>
  <si>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</si>
  <si>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</si>
  <si>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</si>
  <si>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</si>
  <si>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</si>
  <si>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</si>
  <si>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</si>
  <si>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</si>
  <si>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</si>
  <si>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</si>
  <si>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</si>
  <si>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</si>
  <si>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</si>
  <si>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</si>
  <si>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</si>
  <si>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</si>
  <si>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</si>
  <si>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</si>
  <si>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</si>
  <si>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</si>
  <si>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</si>
  <si>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</si>
  <si>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</si>
  <si>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</si>
  <si>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</si>
  <si>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</si>
  <si>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</si>
  <si>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</si>
  <si>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</si>
  <si>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</si>
  <si>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</si>
  <si>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</si>
  <si>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</si>
  <si>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</si>
  <si>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</si>
  <si>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</si>
  <si>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</si>
  <si>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</si>
  <si>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</si>
  <si>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</si>
  <si>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</si>
  <si>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</si>
  <si>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</si>
  <si>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</si>
  <si>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</si>
  <si>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</si>
  <si>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</si>
  <si>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</si>
  <si>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</si>
  <si>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</si>
  <si>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</si>
  <si>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</si>
  <si>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</si>
  <si>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</si>
  <si>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</si>
  <si>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</si>
  <si>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</si>
  <si>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</si>
  <si>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</si>
  <si>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</si>
  <si>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</si>
  <si>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</si>
  <si>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</si>
  <si>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</si>
  <si>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</si>
  <si>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</si>
  <si>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</si>
  <si>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</si>
  <si>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</si>
  <si>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</si>
  <si>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</si>
  <si>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</si>
  <si>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</si>
  <si>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</si>
  <si>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</si>
  <si>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</si>
  <si>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</si>
  <si>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</si>
  <si>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</si>
  <si>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</si>
  <si>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</si>
  <si>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</si>
  <si>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</si>
  <si>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</si>
  <si>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</si>
  <si>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</si>
  <si>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</si>
  <si>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</si>
  <si>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</si>
  <si>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</si>
  <si>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</si>
  <si>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</si>
  <si>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</si>
  <si>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</si>
  <si>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</si>
  <si>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</si>
  <si>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</si>
  <si>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</si>
  <si>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</si>
  <si>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</si>
  <si>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</si>
  <si>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</si>
  <si>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</si>
  <si>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</si>
  <si>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</si>
  <si>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</si>
  <si>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</si>
  <si>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</si>
  <si>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</si>
  <si>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</si>
  <si>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</si>
  <si>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</si>
  <si>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</si>
  <si>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</si>
  <si>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</si>
  <si>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</si>
  <si>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</si>
  <si>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</si>
  <si>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</si>
  <si>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</si>
  <si>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</si>
  <si>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</si>
  <si>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</si>
  <si>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</si>
  <si>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</si>
  <si>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</si>
  <si>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</si>
  <si>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</si>
  <si>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</si>
  <si>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</si>
  <si>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</si>
  <si>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</si>
  <si>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</si>
  <si>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</si>
  <si>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</si>
  <si>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</si>
  <si>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</si>
  <si>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</si>
  <si>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</si>
  <si>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</si>
  <si>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</si>
  <si>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</si>
  <si>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</si>
  <si>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</si>
  <si>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</si>
  <si>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</si>
  <si>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</si>
  <si>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</si>
  <si>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</si>
  <si>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</si>
  <si>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</si>
  <si>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</si>
  <si>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</si>
  <si>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</si>
  <si>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</si>
  <si>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</si>
  <si>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</si>
  <si>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</si>
  <si>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</si>
  <si>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</si>
  <si>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</si>
  <si>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</si>
  <si>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</si>
  <si>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</si>
  <si>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</si>
  <si>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</si>
  <si>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</si>
  <si>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</si>
  <si>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</si>
  <si>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</si>
  <si>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</si>
  <si>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</si>
  <si>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</si>
  <si>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</si>
  <si>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</si>
  <si>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</si>
  <si>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</si>
  <si>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</si>
  <si>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</si>
  <si>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</si>
  <si>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</si>
  <si>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</si>
  <si>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</si>
  <si>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</si>
  <si>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</si>
  <si>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</si>
  <si>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</si>
  <si>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</si>
  <si>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</si>
  <si>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</si>
  <si>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</si>
  <si>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</si>
  <si>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</si>
  <si>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</si>
  <si>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</si>
  <si>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</si>
  <si>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</si>
  <si>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</si>
  <si>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</si>
  <si>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</si>
  <si>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</si>
  <si>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</si>
  <si>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</si>
  <si>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</si>
  <si>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</si>
  <si>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</si>
  <si>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</si>
  <si>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</si>
  <si>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</si>
  <si>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</si>
  <si>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</si>
  <si>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</si>
  <si>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</si>
  <si>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</si>
  <si>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</si>
  <si>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</si>
  <si>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</si>
  <si>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</si>
  <si>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</si>
  <si>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</si>
  <si>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</si>
  <si>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</si>
  <si>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</si>
  <si>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</si>
  <si>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</si>
  <si>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</si>
  <si>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</si>
  <si>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</si>
  <si>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</si>
  <si>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</si>
  <si>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</si>
  <si>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</si>
  <si>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</si>
  <si>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</si>
  <si>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</si>
  <si>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</si>
  <si>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</si>
  <si>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</si>
  <si>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</si>
  <si>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</si>
  <si>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</si>
  <si>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</si>
  <si>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</si>
  <si>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</si>
  <si>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</si>
  <si>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</si>
  <si>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</si>
  <si>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</si>
  <si>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</si>
  <si>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</si>
  <si>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</si>
  <si>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</si>
  <si>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</si>
  <si>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</si>
  <si>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</si>
  <si>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</si>
  <si>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</si>
  <si>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</si>
  <si>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</si>
  <si>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</si>
  <si>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</si>
  <si>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</si>
  <si>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</si>
  <si>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</si>
  <si>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</si>
  <si>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</si>
  <si>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</si>
  <si>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</si>
  <si>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</si>
  <si>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</si>
  <si>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</si>
  <si>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</si>
  <si>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</si>
  <si>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</si>
  <si>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</si>
  <si>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</si>
  <si>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</si>
  <si>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</si>
  <si>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</si>
  <si>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</si>
  <si>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</si>
  <si>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</si>
  <si>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</si>
  <si>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</si>
  <si>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</si>
  <si>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</si>
  <si>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</si>
  <si>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</si>
  <si>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</si>
  <si>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</si>
  <si>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</si>
  <si>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</si>
  <si>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</si>
  <si>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</si>
  <si>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</si>
  <si>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</si>
  <si>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</si>
  <si>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</si>
  <si>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</si>
  <si>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</si>
  <si>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</si>
  <si>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</si>
  <si>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</si>
  <si>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</si>
  <si>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</si>
  <si>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</si>
  <si>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</si>
  <si>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</si>
  <si>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</si>
  <si>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</si>
  <si>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</si>
  <si>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</si>
  <si>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</si>
  <si>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</si>
  <si>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</si>
  <si>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</si>
  <si>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</si>
  <si>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</si>
  <si>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</si>
  <si>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</si>
  <si>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</si>
  <si>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</si>
  <si>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</si>
  <si>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</si>
  <si>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</si>
  <si>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</si>
  <si>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</si>
  <si>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</si>
  <si>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</si>
  <si>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</si>
  <si>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</si>
  <si>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</si>
  <si>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</si>
  <si>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</si>
  <si>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</si>
  <si>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</si>
  <si>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</si>
  <si>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</si>
  <si>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</si>
  <si>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</si>
  <si>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</si>
  <si>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</si>
  <si>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</si>
  <si>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</si>
  <si>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</si>
  <si>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</si>
  <si>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</si>
  <si>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</si>
  <si>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</si>
  <si>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</si>
  <si>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</si>
  <si>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</si>
  <si>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</si>
  <si>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</si>
  <si>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</si>
  <si>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</si>
  <si>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</si>
  <si>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</si>
  <si>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</si>
  <si>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</si>
  <si>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</si>
  <si>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</si>
  <si>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</si>
  <si>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</si>
  <si>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</si>
  <si>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</si>
  <si>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</si>
  <si>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</si>
  <si>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</si>
  <si>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</si>
  <si>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</si>
  <si>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</si>
  <si>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</si>
  <si>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</si>
  <si>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</si>
  <si>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</si>
  <si>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</si>
  <si>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</si>
  <si>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</si>
  <si>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</si>
  <si>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</si>
  <si>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</si>
  <si>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</si>
  <si>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</si>
  <si>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</si>
  <si>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</si>
  <si>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</si>
  <si>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</si>
  <si>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</si>
  <si>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</si>
  <si>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</si>
  <si>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</si>
  <si>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</si>
  <si>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</si>
  <si>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</si>
  <si>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</si>
  <si>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</si>
  <si>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</si>
  <si>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</si>
  <si>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</si>
  <si>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</si>
  <si>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</si>
  <si>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</si>
  <si>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</si>
  <si>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</si>
  <si>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</si>
  <si>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</si>
  <si>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</si>
  <si>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</si>
  <si>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</si>
  <si>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</si>
  <si>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</si>
  <si>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</si>
  <si>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</si>
  <si>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</si>
  <si>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</si>
  <si>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</si>
  <si>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</si>
  <si>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</si>
  <si>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</si>
  <si>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</si>
  <si>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</si>
  <si>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</si>
  <si>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</si>
  <si>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</si>
  <si>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</si>
  <si>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</si>
  <si>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</si>
  <si>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</si>
  <si>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</si>
  <si>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</si>
  <si>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</si>
  <si>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</si>
  <si>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</si>
  <si>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</si>
  <si>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</si>
  <si>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</si>
  <si>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</si>
  <si>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</si>
  <si>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</si>
  <si>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</si>
  <si>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</si>
  <si>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</si>
  <si>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</si>
  <si>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</si>
  <si>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</si>
  <si>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</si>
  <si>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</si>
  <si>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</si>
  <si>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</si>
  <si>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</si>
  <si>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</si>
  <si>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</si>
  <si>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</si>
  <si>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</si>
  <si>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</si>
  <si>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</si>
  <si>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</si>
  <si>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</si>
  <si>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</si>
  <si>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</si>
  <si>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</si>
  <si>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</si>
  <si>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</si>
  <si>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</si>
  <si>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</si>
  <si>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</si>
  <si>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</si>
  <si>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</si>
  <si>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</si>
  <si>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</si>
  <si>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</si>
  <si>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</si>
  <si>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</si>
  <si>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</si>
  <si>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</si>
  <si>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</si>
  <si>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</si>
  <si>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</si>
  <si>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</si>
  <si>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</si>
  <si>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</si>
  <si>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</si>
  <si>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</si>
  <si>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</si>
  <si>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</si>
  <si>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</si>
  <si>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</si>
  <si>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</si>
  <si>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</si>
  <si>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</si>
  <si>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</si>
  <si>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</si>
  <si>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</si>
  <si>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</si>
  <si>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</si>
  <si>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</si>
  <si>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</si>
  <si>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</si>
  <si>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</si>
  <si>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</si>
  <si>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</si>
  <si>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</si>
  <si>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</si>
  <si>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</si>
  <si>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</si>
  <si>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</si>
  <si>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</si>
  <si>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</si>
  <si>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</si>
  <si>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</si>
  <si>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</si>
  <si>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</si>
  <si>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</si>
  <si>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</si>
  <si>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</si>
  <si>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</si>
  <si>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</si>
  <si>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</si>
  <si>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</si>
  <si>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</si>
  <si>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</si>
  <si>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</si>
  <si>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</si>
  <si>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</si>
  <si>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</si>
  <si>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</si>
  <si>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</si>
  <si>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</si>
  <si>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</si>
  <si>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</si>
  <si>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</si>
  <si>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</si>
  <si>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</si>
  <si>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</si>
  <si>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</si>
  <si>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</si>
  <si>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</si>
  <si>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</si>
  <si>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</si>
  <si>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</si>
  <si>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</si>
  <si>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</si>
  <si>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</si>
  <si>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</si>
  <si>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</si>
  <si>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</si>
  <si>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</si>
  <si>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</si>
  <si>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</si>
  <si>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</si>
  <si>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</si>
  <si>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</si>
  <si>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</si>
  <si>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</si>
  <si>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</si>
  <si>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</si>
  <si>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</si>
  <si>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</si>
  <si>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</si>
  <si>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</si>
  <si>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</si>
  <si>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</si>
  <si>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</si>
  <si>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</si>
  <si>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</si>
  <si>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</si>
  <si>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</si>
  <si>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</si>
  <si>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</si>
  <si>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</si>
  <si>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</si>
  <si>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</si>
  <si>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</si>
  <si>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</si>
  <si>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</si>
  <si>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</si>
  <si>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</si>
  <si>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</si>
  <si>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</si>
  <si>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</si>
  <si>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</si>
  <si>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</si>
  <si>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</si>
  <si>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</si>
  <si>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</si>
  <si>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</si>
  <si>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</si>
  <si>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</si>
  <si>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</si>
  <si>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</si>
  <si>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</si>
  <si>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</si>
  <si>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</si>
  <si>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</si>
  <si>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</si>
  <si>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</si>
  <si>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</si>
  <si>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</si>
  <si>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</si>
  <si>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</si>
  <si>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</si>
  <si>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</si>
  <si>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</si>
  <si>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</si>
  <si>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</si>
  <si>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</si>
  <si>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</si>
  <si>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</si>
  <si>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</si>
  <si>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</si>
  <si>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</si>
  <si>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</si>
  <si>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</si>
  <si>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</si>
  <si>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</si>
  <si>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</si>
  <si>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</si>
  <si>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</si>
  <si>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</si>
  <si>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</si>
  <si>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</si>
  <si>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</si>
  <si>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</si>
  <si>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</si>
  <si>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</si>
  <si>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</si>
  <si>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</si>
  <si>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</si>
  <si>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</si>
  <si>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</si>
  <si>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</si>
  <si>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</si>
  <si>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</si>
  <si>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</si>
  <si>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</si>
  <si>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</si>
  <si>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</si>
  <si>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</si>
  <si>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</si>
  <si>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</si>
  <si>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</si>
  <si>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</si>
  <si>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</si>
  <si>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</si>
  <si>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</si>
  <si>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</si>
  <si>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</si>
  <si>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</si>
  <si>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</si>
  <si>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</si>
  <si>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</si>
  <si>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</si>
  <si>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</si>
  <si>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</si>
  <si>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</si>
  <si>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</si>
  <si>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</si>
  <si>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</si>
  <si>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</si>
  <si>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</si>
  <si>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</si>
  <si>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</si>
  <si>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</si>
  <si>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</si>
  <si>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</si>
  <si>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</si>
  <si>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</si>
  <si>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</si>
  <si>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</si>
  <si>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</si>
  <si>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</si>
  <si>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</si>
  <si>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</si>
  <si>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</si>
  <si>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</si>
  <si>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</si>
  <si>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</si>
  <si>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</si>
  <si>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</si>
  <si>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</si>
  <si>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</si>
  <si>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</si>
  <si>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</si>
  <si>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</si>
  <si>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</si>
  <si>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</si>
  <si>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</si>
  <si>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</si>
  <si>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</si>
  <si>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</si>
  <si>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</si>
  <si>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</si>
  <si>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</si>
  <si>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</si>
  <si>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</si>
  <si>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</si>
  <si>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</si>
  <si>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</si>
  <si>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</si>
  <si>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</si>
  <si>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</si>
  <si>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</si>
  <si>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</si>
  <si>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</si>
  <si>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</si>
  <si>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</si>
  <si>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</si>
  <si>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</si>
  <si>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</si>
  <si>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</si>
  <si>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</si>
  <si>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</si>
  <si>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</si>
  <si>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</si>
  <si>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</si>
  <si>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</si>
  <si>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</si>
  <si>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</si>
  <si>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</si>
  <si>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</si>
  <si>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</si>
  <si>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</si>
  <si>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</si>
  <si>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</si>
  <si>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</si>
  <si>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</si>
  <si>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</si>
  <si>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</si>
  <si>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</si>
  <si>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</si>
  <si>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</si>
  <si>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</si>
  <si>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</si>
  <si>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</si>
  <si>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</si>
  <si>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</si>
  <si>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</si>
  <si>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</si>
  <si>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</si>
  <si>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</si>
  <si>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</si>
  <si>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</si>
  <si>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</si>
  <si>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</si>
  <si>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</si>
  <si>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</si>
  <si>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</si>
  <si>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</si>
  <si>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</si>
  <si>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</si>
  <si>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</si>
  <si>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</si>
  <si>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</si>
  <si>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</si>
  <si>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</si>
  <si>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</si>
  <si>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</si>
  <si>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</si>
  <si>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</si>
  <si>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</si>
  <si>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</si>
  <si>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</si>
  <si>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</si>
  <si>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</si>
  <si>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</si>
  <si>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</si>
  <si>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</si>
  <si>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</si>
  <si>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</si>
  <si>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</si>
  <si>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</si>
  <si>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</si>
  <si>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</si>
  <si>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</si>
  <si>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</si>
  <si>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</si>
  <si>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</si>
  <si>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</si>
  <si>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</si>
  <si>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</si>
  <si>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</si>
  <si>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</si>
  <si>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</si>
  <si>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</si>
  <si>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</si>
  <si>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</si>
  <si>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</si>
  <si>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</si>
  <si>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</si>
  <si>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</si>
  <si>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</si>
  <si>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</si>
  <si>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</si>
  <si>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</si>
  <si>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</si>
  <si>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</si>
  <si>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</si>
  <si>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</si>
  <si>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</si>
  <si>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</si>
  <si>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</si>
  <si>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</si>
  <si>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</si>
  <si>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</si>
  <si>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</si>
  <si>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</si>
  <si>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</si>
  <si>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</si>
  <si>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</si>
  <si>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</si>
  <si>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</si>
  <si>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</si>
  <si>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</si>
  <si>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</si>
  <si>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</si>
  <si>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</si>
  <si>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</si>
  <si>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</si>
  <si>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</si>
  <si>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</si>
  <si>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</si>
  <si>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</si>
  <si>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</si>
  <si>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</si>
  <si>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</si>
  <si>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</si>
  <si>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</si>
  <si>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</si>
  <si>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</si>
  <si>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</si>
  <si>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</si>
  <si>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</si>
  <si>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</si>
  <si>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</si>
  <si>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</si>
  <si>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</si>
  <si>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</si>
  <si>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</si>
  <si>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</si>
  <si>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</si>
  <si>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</si>
  <si>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</si>
  <si>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</si>
  <si>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</si>
  <si>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</si>
  <si>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</si>
  <si>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</si>
  <si>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</si>
  <si>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</si>
  <si>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</si>
  <si>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</si>
  <si>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</si>
  <si>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</si>
  <si>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</si>
  <si>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</si>
  <si>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</si>
  <si>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</si>
  <si>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</si>
  <si>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</si>
  <si>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</si>
  <si>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</si>
  <si>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</si>
  <si>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</si>
  <si>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</si>
  <si>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</si>
  <si>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</si>
  <si>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</si>
  <si>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</si>
  <si>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</si>
  <si>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</si>
  <si>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</si>
  <si>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</si>
  <si>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</si>
  <si>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</si>
  <si>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</si>
  <si>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</si>
  <si>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</si>
  <si>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</si>
  <si>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</si>
  <si>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</si>
  <si>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</si>
  <si>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</si>
  <si>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</si>
  <si>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</si>
  <si>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</si>
  <si>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</si>
  <si>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</si>
  <si>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</si>
  <si>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</si>
  <si>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</si>
  <si>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</si>
  <si>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</si>
  <si>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</si>
  <si>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</si>
  <si>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</si>
  <si>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</si>
  <si>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</si>
  <si>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</si>
  <si>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</si>
  <si>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</si>
  <si>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</si>
  <si>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</si>
  <si>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</si>
  <si>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</si>
  <si>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</si>
  <si>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</si>
  <si>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</si>
  <si>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</si>
  <si>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</si>
  <si>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</si>
  <si>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</si>
  <si>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</si>
  <si>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</si>
  <si>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</si>
  <si>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</si>
  <si>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</si>
  <si>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</si>
  <si>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</si>
  <si>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</si>
  <si>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</si>
  <si>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</si>
  <si>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</si>
  <si>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</si>
  <si>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</si>
  <si>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</si>
  <si>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</si>
  <si>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</si>
  <si>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</si>
  <si>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</si>
  <si>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</si>
  <si>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</si>
  <si>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</si>
  <si>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</si>
  <si>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</si>
  <si>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</si>
  <si>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</si>
  <si>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</si>
  <si>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</si>
  <si>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</si>
  <si>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</si>
  <si>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</si>
  <si>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</si>
  <si>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</si>
  <si>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</si>
  <si>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</si>
  <si>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</si>
  <si>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</si>
  <si>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</si>
  <si>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</si>
  <si>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</si>
  <si>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</si>
  <si>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</si>
  <si>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</si>
  <si>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</si>
  <si>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</si>
  <si>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</si>
  <si>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</si>
  <si>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</si>
  <si>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</si>
  <si>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</si>
  <si>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</si>
  <si>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</si>
  <si>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</si>
  <si>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</si>
  <si>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</si>
  <si>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</si>
  <si>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</si>
  <si>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</si>
  <si>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</si>
  <si>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</si>
  <si>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</si>
  <si>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</si>
  <si>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</si>
  <si>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</si>
  <si>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</si>
  <si>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</si>
  <si>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</si>
  <si>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</si>
  <si>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</si>
  <si>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</si>
  <si>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</si>
  <si>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</si>
  <si>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</si>
  <si>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</si>
  <si>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</si>
  <si>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</si>
  <si>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</si>
  <si>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</si>
  <si>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</si>
  <si>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</si>
  <si>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</si>
  <si>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</si>
  <si>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</si>
  <si>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</si>
  <si>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</si>
  <si>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</si>
  <si>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</si>
  <si>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</si>
  <si>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</si>
  <si>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</si>
  <si>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</si>
  <si>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</si>
  <si>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</si>
  <si>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</si>
  <si>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</si>
  <si>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</si>
  <si>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</si>
  <si>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</si>
  <si>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</si>
  <si>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</si>
  <si>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</si>
  <si>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</si>
  <si>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</si>
  <si>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</si>
  <si>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</si>
  <si>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</si>
  <si>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</si>
  <si>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</si>
  <si>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</si>
  <si>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</si>
  <si>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</si>
  <si>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</si>
  <si>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</si>
  <si>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</si>
  <si>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</si>
  <si>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</si>
  <si>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</si>
  <si>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</si>
  <si>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</si>
  <si>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</si>
  <si>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</si>
  <si>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</si>
  <si>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</si>
  <si>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</si>
  <si>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</si>
  <si>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</si>
  <si>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</si>
  <si>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</si>
  <si>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</si>
  <si>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</si>
  <si>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</si>
  <si>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</si>
  <si>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</si>
  <si>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</si>
  <si>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</si>
  <si>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</si>
  <si>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</si>
  <si>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</si>
  <si>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</si>
  <si>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</si>
  <si>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</si>
  <si>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</si>
  <si>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</si>
  <si>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</si>
  <si>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</si>
  <si>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</si>
  <si>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</si>
  <si>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</si>
  <si>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</si>
  <si>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</si>
  <si>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</si>
  <si>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</si>
  <si>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</si>
  <si>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</si>
  <si>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</si>
  <si>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</si>
  <si>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</si>
  <si>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</si>
  <si>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</si>
  <si>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</si>
  <si>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</si>
  <si>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</si>
  <si>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</si>
  <si>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</si>
  <si>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</si>
  <si>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</si>
  <si>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</si>
  <si>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</si>
  <si>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</si>
  <si>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</si>
  <si>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</si>
  <si>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</si>
  <si>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</si>
  <si>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</si>
  <si>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</si>
  <si>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</si>
  <si>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</si>
  <si>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</si>
  <si>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</si>
  <si>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</si>
  <si>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</si>
  <si>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</si>
  <si>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</si>
  <si>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</si>
  <si>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</si>
  <si>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</si>
  <si>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</si>
  <si>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</si>
  <si>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</si>
  <si>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</si>
  <si>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</si>
  <si>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</si>
  <si>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</si>
  <si>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</si>
  <si>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</si>
  <si>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</si>
  <si>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</si>
  <si>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</si>
  <si>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</si>
  <si>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</si>
  <si>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</si>
  <si>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</si>
  <si>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</si>
  <si>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</si>
  <si>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</si>
  <si>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</si>
  <si>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</si>
  <si>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</si>
  <si>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</si>
  <si>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</si>
  <si>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</si>
  <si>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</si>
  <si>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</si>
  <si>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</si>
  <si>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</si>
  <si>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</si>
  <si>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</si>
  <si>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</si>
  <si>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</si>
  <si>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</si>
  <si>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</si>
  <si>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</si>
  <si>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</si>
  <si>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</si>
  <si>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</si>
  <si>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</si>
  <si>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</si>
  <si>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</si>
  <si>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</si>
  <si>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</si>
  <si>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</si>
  <si>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</si>
  <si>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</si>
  <si>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</si>
  <si>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</si>
  <si>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</si>
  <si>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</si>
  <si>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</si>
  <si>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</si>
  <si>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</si>
  <si>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</si>
  <si>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</si>
  <si>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</si>
  <si>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</si>
  <si>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</si>
  <si>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</si>
  <si>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</si>
  <si>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</si>
  <si>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</si>
  <si>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</si>
  <si>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</si>
  <si>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</si>
  <si>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</si>
  <si>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</si>
  <si>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</si>
  <si>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</si>
  <si>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</si>
  <si>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</si>
  <si>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</si>
  <si>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</si>
  <si>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</si>
  <si>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</si>
  <si>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</si>
  <si>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</si>
  <si>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</si>
  <si>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</si>
  <si>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</si>
  <si>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</si>
  <si>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</si>
  <si>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</si>
  <si>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</si>
  <si>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</si>
  <si>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</si>
  <si>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</si>
  <si>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</si>
  <si>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</si>
  <si>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</si>
  <si>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</si>
  <si>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</si>
  <si>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</si>
  <si>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</si>
  <si>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</si>
  <si>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</si>
  <si>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</si>
  <si>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</si>
  <si>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</si>
  <si>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</si>
  <si>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</si>
  <si>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</si>
  <si>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</si>
  <si>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</si>
  <si>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</si>
  <si>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</si>
  <si>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</si>
  <si>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</si>
  <si>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</si>
  <si>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</si>
  <si>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</si>
  <si>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</si>
  <si>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</si>
  <si>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</si>
  <si>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</si>
  <si>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</si>
  <si>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</si>
  <si>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</si>
  <si>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</si>
  <si>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</si>
  <si>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</si>
  <si>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</si>
  <si>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</si>
  <si>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</si>
  <si>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</si>
  <si>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</si>
  <si>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</si>
  <si>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</si>
  <si>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</si>
  <si>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</si>
  <si>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</si>
  <si>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</si>
  <si>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</si>
  <si>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</si>
  <si>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</si>
  <si>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</si>
  <si>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</si>
  <si>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</si>
  <si>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</si>
  <si>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</si>
  <si>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</si>
  <si>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</si>
  <si>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</si>
  <si>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</si>
  <si>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</si>
  <si>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</si>
  <si>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</si>
  <si>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</si>
  <si>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</si>
  <si>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</si>
  <si>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</si>
  <si>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</si>
  <si>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</si>
  <si>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</si>
  <si>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</si>
  <si>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</si>
  <si>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</si>
  <si>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</si>
  <si>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</si>
  <si>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</si>
  <si>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</si>
  <si>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</si>
  <si>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</si>
  <si>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</si>
  <si>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</si>
  <si>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</si>
  <si>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</si>
  <si>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</si>
  <si>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</si>
  <si>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</si>
  <si>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</si>
  <si>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</si>
  <si>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</si>
  <si>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</si>
  <si>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</si>
  <si>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</si>
  <si>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</si>
  <si>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</si>
  <si>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</si>
  <si>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</si>
  <si>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</si>
  <si>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</si>
  <si>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</si>
  <si>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</si>
  <si>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</si>
  <si>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</si>
  <si>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</si>
  <si>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</si>
  <si>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</si>
  <si>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</si>
  <si>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</si>
  <si>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</si>
  <si>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</si>
  <si>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</si>
  <si>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</si>
  <si>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</si>
  <si>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</si>
  <si>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</si>
  <si>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</si>
  <si>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</si>
  <si>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</si>
  <si>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</si>
  <si>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</si>
  <si>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</si>
  <si>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</si>
  <si>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</si>
  <si>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</si>
  <si>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</si>
  <si>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</si>
  <si>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</si>
  <si>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</si>
  <si>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</si>
  <si>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</si>
  <si>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</si>
  <si>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</si>
  <si>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</si>
  <si>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</si>
  <si>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</si>
  <si>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</si>
  <si>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</si>
  <si>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</si>
  <si>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</si>
  <si>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</si>
  <si>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</si>
  <si>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</si>
  <si>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</si>
  <si>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</si>
  <si>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</si>
  <si>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</si>
  <si>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</si>
  <si>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</si>
  <si>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</si>
  <si>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</si>
  <si>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</si>
  <si>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</si>
  <si>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</si>
  <si>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</si>
  <si>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</si>
  <si>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</si>
  <si>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</si>
  <si>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</si>
  <si>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</si>
  <si>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</si>
  <si>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</si>
  <si>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</si>
  <si>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</si>
  <si>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</si>
  <si>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</si>
  <si>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</si>
  <si>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</si>
  <si>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</si>
  <si>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</si>
  <si>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</si>
  <si>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</si>
  <si>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</si>
  <si>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</si>
  <si>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</si>
  <si>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</si>
  <si>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</si>
  <si>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</si>
  <si>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</si>
  <si>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</si>
  <si>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</si>
  <si>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</si>
  <si>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</si>
  <si>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</si>
  <si>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</si>
  <si>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</si>
  <si>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</si>
  <si>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</si>
  <si>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</si>
  <si>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</si>
  <si>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</si>
  <si>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</si>
  <si>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</si>
  <si>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</si>
  <si>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</si>
  <si>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</si>
  <si>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</si>
  <si>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</si>
  <si>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</si>
  <si>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</si>
  <si>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</si>
  <si>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</si>
  <si>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</si>
  <si>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</si>
  <si>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</si>
  <si>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</si>
  <si>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</si>
  <si>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</si>
  <si>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</si>
  <si>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</si>
  <si>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</si>
  <si>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</si>
  <si>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</si>
  <si>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</si>
  <si>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</si>
  <si>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</si>
  <si>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</si>
  <si>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</si>
  <si>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</si>
  <si>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</si>
  <si>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</si>
  <si>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</si>
  <si>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</si>
  <si>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</si>
  <si>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</si>
  <si>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</si>
  <si>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</si>
  <si>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</si>
  <si>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</si>
  <si>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</si>
  <si>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</si>
  <si>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</si>
  <si>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</si>
  <si>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</si>
  <si>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</si>
  <si>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</si>
  <si>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</si>
  <si>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</si>
  <si>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</si>
  <si>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</si>
  <si>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</si>
  <si>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</si>
  <si>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</si>
  <si>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</si>
  <si>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</si>
  <si>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</si>
  <si>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</si>
  <si>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</si>
  <si>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</si>
  <si>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</si>
  <si>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</si>
  <si>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</si>
  <si>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</si>
  <si>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</si>
  <si>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</si>
  <si>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</si>
  <si>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</si>
  <si>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</si>
  <si>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</si>
  <si>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</si>
  <si>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</si>
  <si>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</si>
  <si>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</si>
  <si>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</si>
  <si>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</si>
  <si>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</si>
  <si>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</si>
  <si>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</si>
  <si>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</si>
  <si>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</si>
  <si>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</si>
  <si>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</si>
  <si>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</si>
  <si>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</si>
  <si>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</si>
  <si>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</si>
  <si>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</si>
  <si>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</si>
  <si>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</si>
  <si>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</si>
  <si>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</si>
  <si>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</si>
  <si>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</si>
  <si>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</si>
  <si>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</si>
  <si>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</si>
  <si>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</si>
  <si>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</si>
  <si>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</si>
  <si>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</si>
  <si>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</si>
  <si>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</si>
  <si>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</si>
  <si>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</si>
  <si>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</si>
  <si>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</si>
  <si>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</si>
  <si>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</si>
  <si>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</si>
  <si>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</si>
  <si>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</si>
  <si>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</si>
  <si>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</si>
  <si>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</si>
  <si>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</si>
  <si>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</si>
  <si>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</si>
  <si>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</si>
  <si>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</si>
  <si>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</si>
  <si>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</si>
  <si>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</si>
  <si>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</si>
  <si>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</si>
  <si>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</si>
  <si>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</si>
  <si>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</si>
  <si>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</si>
  <si>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</si>
  <si>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</si>
  <si>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</si>
  <si>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</si>
  <si>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</si>
  <si>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</si>
  <si>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</si>
  <si>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</si>
  <si>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</si>
  <si>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</si>
  <si>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</si>
  <si>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</si>
  <si>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</si>
  <si>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</si>
  <si>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</si>
  <si>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</si>
  <si>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</si>
  <si>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</si>
  <si>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</si>
  <si>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</si>
  <si>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</si>
  <si>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</si>
  <si>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</si>
  <si>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</si>
  <si>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</si>
  <si>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</si>
  <si>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</si>
  <si>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</si>
  <si>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</si>
  <si>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</si>
  <si>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</si>
  <si>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</si>
  <si>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</si>
  <si>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</si>
  <si>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</si>
  <si>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</si>
  <si>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</si>
  <si>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</si>
  <si>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</si>
  <si>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</si>
  <si>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</si>
  <si>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</si>
  <si>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</si>
  <si>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</si>
  <si>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</si>
  <si>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</si>
  <si>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</si>
  <si>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</si>
  <si>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</si>
  <si>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</si>
  <si>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</si>
  <si>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</si>
  <si>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</si>
  <si>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</si>
  <si>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</si>
  <si>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</si>
  <si>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</si>
  <si>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</si>
  <si>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</si>
  <si>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</si>
  <si>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</si>
  <si>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</si>
  <si>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</si>
  <si>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</si>
  <si>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</si>
  <si>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</si>
  <si>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</si>
  <si>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</si>
  <si>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</si>
  <si>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</si>
  <si>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</si>
  <si>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</si>
  <si>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</si>
  <si>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</si>
  <si>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</si>
  <si>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</si>
  <si>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</si>
  <si>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</si>
  <si>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</si>
  <si>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</si>
  <si>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</si>
  <si>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</si>
  <si>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</si>
  <si>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</si>
  <si>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</si>
  <si>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</si>
  <si>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</si>
  <si>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</si>
  <si>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</si>
  <si>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</si>
  <si>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</si>
  <si>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</si>
  <si>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</si>
  <si>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</si>
  <si>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</si>
  <si>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</si>
  <si>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</si>
  <si>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</si>
  <si>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</si>
  <si>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</si>
  <si>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</si>
  <si>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</si>
  <si>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</si>
  <si>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</si>
  <si>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</si>
  <si>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</si>
  <si>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</si>
  <si>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</si>
  <si>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</si>
  <si>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</si>
  <si>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</si>
  <si>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</si>
  <si>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</si>
  <si>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</si>
  <si>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</si>
  <si>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</si>
  <si>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</si>
  <si>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</si>
  <si>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</si>
  <si>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</si>
  <si>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</si>
  <si>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</si>
  <si>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</si>
  <si>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</si>
  <si>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</si>
  <si>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</si>
  <si>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</si>
  <si>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</si>
  <si>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</si>
  <si>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</si>
  <si>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</si>
  <si>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</si>
  <si>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</si>
  <si>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</si>
  <si>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</si>
  <si>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</si>
  <si>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</si>
  <si>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</si>
  <si>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</si>
  <si>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</si>
  <si>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</si>
  <si>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</si>
  <si>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</si>
  <si>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</si>
  <si>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</si>
  <si>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</si>
  <si>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</si>
  <si>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</si>
  <si>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</si>
  <si>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</si>
  <si>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</si>
  <si>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</si>
  <si>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</si>
  <si>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</si>
  <si>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</si>
  <si>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</si>
  <si>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</si>
  <si>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</si>
  <si>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</si>
  <si>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</si>
  <si>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</si>
  <si>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</si>
  <si>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</si>
  <si>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</si>
  <si>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</si>
  <si>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</si>
  <si>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</si>
  <si>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</si>
  <si>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</si>
  <si>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</si>
  <si>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</si>
  <si>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</si>
  <si>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</si>
  <si>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</si>
  <si>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</si>
  <si>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</si>
  <si>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</si>
  <si>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</si>
  <si>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</si>
  <si>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</si>
  <si>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</si>
  <si>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</si>
  <si>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</si>
  <si>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</si>
  <si>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</si>
  <si>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</si>
  <si>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</si>
  <si>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</si>
  <si>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</si>
  <si>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</si>
  <si>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</si>
  <si>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</si>
  <si>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</si>
  <si>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</si>
  <si>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</si>
  <si>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</si>
  <si>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</si>
  <si>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</si>
  <si>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</si>
  <si>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</si>
  <si>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</si>
  <si>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</si>
  <si>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</si>
  <si>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</si>
  <si>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</si>
  <si>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</si>
  <si>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</si>
  <si>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</si>
  <si>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</si>
  <si>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</si>
  <si>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</si>
  <si>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</si>
  <si>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</si>
  <si>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</si>
  <si>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</si>
  <si>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</si>
  <si>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</si>
  <si>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</si>
  <si>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</si>
  <si>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</si>
  <si>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</si>
  <si>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</si>
  <si>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</si>
  <si>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</si>
  <si>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</si>
  <si>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</si>
  <si>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</si>
  <si>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</si>
  <si>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</si>
  <si>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</si>
  <si>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</si>
  <si>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</si>
  <si>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</si>
  <si>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</si>
  <si>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</si>
  <si>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</si>
  <si>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</si>
  <si>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</si>
  <si>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</si>
  <si>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</si>
  <si>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</si>
  <si>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</si>
  <si>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</si>
  <si>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</si>
  <si>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</si>
  <si>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</si>
  <si>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</si>
  <si>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</si>
  <si>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</si>
  <si>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</si>
  <si>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</si>
  <si>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</si>
  <si>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</si>
  <si>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</si>
  <si>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</si>
  <si>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</si>
  <si>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</si>
  <si>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</si>
  <si>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</si>
  <si>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</si>
  <si>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</si>
  <si>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</si>
  <si>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</si>
  <si>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</si>
  <si>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</si>
  <si>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</si>
  <si>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</si>
  <si>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</si>
  <si>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</si>
  <si>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</si>
  <si>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</si>
  <si>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</si>
  <si>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</si>
  <si>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</si>
  <si>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</si>
  <si>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</si>
  <si>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</si>
  <si>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</si>
  <si>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</si>
  <si>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</si>
  <si>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</si>
  <si>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</si>
  <si>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</si>
  <si>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</si>
  <si>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</si>
  <si>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</si>
  <si>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</si>
  <si>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</si>
  <si>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</si>
  <si>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</si>
  <si>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</si>
  <si>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</si>
  <si>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</si>
  <si>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</si>
  <si>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</si>
  <si>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</si>
  <si>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</si>
  <si>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</si>
  <si>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</si>
  <si>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</si>
  <si>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</si>
  <si>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</si>
  <si>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</si>
  <si>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</si>
  <si>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</si>
  <si>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</si>
  <si>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</si>
  <si>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</si>
  <si>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</si>
  <si>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</si>
  <si>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</si>
  <si>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</si>
  <si>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</si>
  <si>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</si>
  <si>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</si>
  <si>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</si>
  <si>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</si>
  <si>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</si>
  <si>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</si>
  <si>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</si>
  <si>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</si>
  <si>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</si>
  <si>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</si>
  <si>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</si>
  <si>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</si>
  <si>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</si>
  <si>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</si>
  <si>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</si>
  <si>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</si>
  <si>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</si>
  <si>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</si>
  <si>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</si>
  <si>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</si>
  <si>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</si>
  <si>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</si>
  <si>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</si>
  <si>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</si>
  <si>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</si>
  <si>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</si>
  <si>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</si>
  <si>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</si>
  <si>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</si>
  <si>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</si>
  <si>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</si>
  <si>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</si>
  <si>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</si>
  <si>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</si>
  <si>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</si>
  <si>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</si>
  <si>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</si>
  <si>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</si>
  <si>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</si>
  <si>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</si>
  <si>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</si>
  <si>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</si>
  <si>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</si>
  <si>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</si>
  <si>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</si>
  <si>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</si>
  <si>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</si>
  <si>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</si>
  <si>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</si>
  <si>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</si>
  <si>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</si>
  <si>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</si>
  <si>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</si>
  <si>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</si>
  <si>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</si>
  <si>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</si>
  <si>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</si>
  <si>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</si>
  <si>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</si>
  <si>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</si>
  <si>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</si>
  <si>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</si>
  <si>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</si>
  <si>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</si>
  <si>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</si>
  <si>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</si>
  <si>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</si>
  <si>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</si>
  <si>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</si>
  <si>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</si>
  <si>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</si>
  <si>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</si>
  <si>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</si>
  <si>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</si>
  <si>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</si>
  <si>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</si>
  <si>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</si>
  <si>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</si>
  <si>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</si>
  <si>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</si>
  <si>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</si>
  <si>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</si>
  <si>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</si>
  <si>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</si>
  <si>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</si>
  <si>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</si>
  <si>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</si>
  <si>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</si>
  <si>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</si>
  <si>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</si>
  <si>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</si>
  <si>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</si>
  <si>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</si>
  <si>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</si>
  <si>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</si>
  <si>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</si>
  <si>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</si>
  <si>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</si>
  <si>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</si>
  <si>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</si>
  <si>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</si>
  <si>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</si>
  <si>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</si>
  <si>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</si>
  <si>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</si>
  <si>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</si>
  <si>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</si>
  <si>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</si>
  <si>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</si>
  <si>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</si>
  <si>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</si>
  <si>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</si>
  <si>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</si>
  <si>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</si>
  <si>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</si>
  <si>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</si>
  <si>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</si>
  <si>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</si>
  <si>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</si>
  <si>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</si>
  <si>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</si>
  <si>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</si>
  <si>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</si>
  <si>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</si>
  <si>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</si>
  <si>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</si>
  <si>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</si>
  <si>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</si>
  <si>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</si>
  <si>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</si>
  <si>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</si>
  <si>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</si>
  <si>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</si>
  <si>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</si>
  <si>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</si>
  <si>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</si>
  <si>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</si>
  <si>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</si>
  <si>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</si>
  <si>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</si>
  <si>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</si>
  <si>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</si>
  <si>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</si>
  <si>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</si>
  <si>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</si>
  <si>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</si>
  <si>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</si>
  <si>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</si>
  <si>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</si>
  <si>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</si>
  <si>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</si>
  <si>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</si>
  <si>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</si>
  <si>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</si>
  <si>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</si>
  <si>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</si>
  <si>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</si>
  <si>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</si>
  <si>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</si>
  <si>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</si>
  <si>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</si>
  <si>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</si>
  <si>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</si>
  <si>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</si>
  <si>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</si>
  <si>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</si>
  <si>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</si>
  <si>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</si>
  <si>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</si>
  <si>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</si>
  <si>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</si>
  <si>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</si>
  <si>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</si>
  <si>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</si>
  <si>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</si>
  <si>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</si>
  <si>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</si>
  <si>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</si>
  <si>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</si>
  <si>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</si>
  <si>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</si>
  <si>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</si>
  <si>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</si>
  <si>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</si>
  <si>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</si>
  <si>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</si>
  <si>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</si>
  <si>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</si>
  <si>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</si>
  <si>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</si>
  <si>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</si>
  <si>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</si>
  <si>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</si>
  <si>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</si>
  <si>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</si>
  <si>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</si>
  <si>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</si>
  <si>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</si>
  <si>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</si>
  <si>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</si>
  <si>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</si>
  <si>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</si>
  <si>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</si>
  <si>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</si>
  <si>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</si>
  <si>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</si>
  <si>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</si>
  <si>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</si>
  <si>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</si>
  <si>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</si>
  <si>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</si>
  <si>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</si>
  <si>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</si>
  <si>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</si>
  <si>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</si>
  <si>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</si>
  <si>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</si>
  <si>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</si>
  <si>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</si>
  <si>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</si>
  <si>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</si>
  <si>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</si>
  <si>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</si>
  <si>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</si>
  <si>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</si>
  <si>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</si>
  <si>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</si>
  <si>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</si>
  <si>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</si>
  <si>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</si>
  <si>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</si>
  <si>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</si>
  <si>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</si>
  <si>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</si>
  <si>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</si>
  <si>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</si>
  <si>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</si>
  <si>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</si>
  <si>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</si>
  <si>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</si>
  <si>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</si>
  <si>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</si>
  <si>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</si>
  <si>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</si>
  <si>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</si>
  <si>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</si>
  <si>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</si>
  <si>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</si>
  <si>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</si>
  <si>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</si>
  <si>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</si>
  <si>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</si>
  <si>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</si>
  <si>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</si>
  <si>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</si>
  <si>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</si>
  <si>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</si>
  <si>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</si>
  <si>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</si>
  <si>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</si>
  <si>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</si>
  <si>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</si>
  <si>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</si>
  <si>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</si>
  <si>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</si>
  <si>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</si>
  <si>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</si>
  <si>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</si>
  <si>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</si>
  <si>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</si>
  <si>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</si>
  <si>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</si>
  <si>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</si>
  <si>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</si>
  <si>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</si>
  <si>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</si>
  <si>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</si>
  <si>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</si>
  <si>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</si>
  <si>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</si>
  <si>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</si>
  <si>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</si>
  <si>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</si>
  <si>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</si>
  <si>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</si>
  <si>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</si>
  <si>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</si>
  <si>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</si>
  <si>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</si>
  <si>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</si>
  <si>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</si>
  <si>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</si>
  <si>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</si>
  <si>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</si>
  <si>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</si>
  <si>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</si>
  <si>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</si>
  <si>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</si>
  <si>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</si>
  <si>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</si>
  <si>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</si>
  <si>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</si>
  <si>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</si>
  <si>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</si>
  <si>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</si>
  <si>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</si>
  <si>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</si>
  <si>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</si>
  <si>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</si>
  <si>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</si>
  <si>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</si>
  <si>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</si>
  <si>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</si>
  <si>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</si>
  <si>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</si>
  <si>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</si>
  <si>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</si>
  <si>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</si>
  <si>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</si>
  <si>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</si>
  <si>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</si>
  <si>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</si>
  <si>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</si>
  <si>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</si>
  <si>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</si>
  <si>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</si>
  <si>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</si>
  <si>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</si>
  <si>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</si>
  <si>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</si>
  <si>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</si>
  <si>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</si>
  <si>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</si>
  <si>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</si>
  <si>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</si>
  <si>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</si>
  <si>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</si>
  <si>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</si>
  <si>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</si>
  <si>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</si>
  <si>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</si>
  <si>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</si>
  <si>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</si>
  <si>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</si>
  <si>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</si>
  <si>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</si>
  <si>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</si>
  <si>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</si>
  <si>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</si>
  <si>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</si>
  <si>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</si>
  <si>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</si>
  <si>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</si>
  <si>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</si>
  <si>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</si>
  <si>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</si>
  <si>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</si>
  <si>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</si>
  <si>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</si>
  <si>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</si>
  <si>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</si>
  <si>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</si>
  <si>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</si>
  <si>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</si>
  <si>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</si>
  <si>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</si>
  <si>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</si>
  <si>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</si>
  <si>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</si>
  <si>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</si>
  <si>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</si>
  <si>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</si>
  <si>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</si>
  <si>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</si>
  <si>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</si>
  <si>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</si>
  <si>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</si>
  <si>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</si>
  <si>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</si>
  <si>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</si>
  <si>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</si>
  <si>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</si>
  <si>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</si>
  <si>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</si>
  <si>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</si>
  <si>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</si>
  <si>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</si>
  <si>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</si>
  <si>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</si>
  <si>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</si>
  <si>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</si>
  <si>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</si>
  <si>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</si>
  <si>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</si>
  <si>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</si>
  <si>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</si>
  <si>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</si>
  <si>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</si>
  <si>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</si>
  <si>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</si>
  <si>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</si>
  <si>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</si>
  <si>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</si>
  <si>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</si>
  <si>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</si>
  <si>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</si>
  <si>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</si>
  <si>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</si>
  <si>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</si>
  <si>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</si>
  <si>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</si>
  <si>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</si>
  <si>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</si>
  <si>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</si>
  <si>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</si>
  <si>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</si>
  <si>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</si>
  <si>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</si>
  <si>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</si>
  <si>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</si>
  <si>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</si>
  <si>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</si>
  <si>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</si>
  <si>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</si>
  <si>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</si>
  <si>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</si>
  <si>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</si>
  <si>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</si>
  <si>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</si>
  <si>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</si>
  <si>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</si>
  <si>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</si>
  <si>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</si>
  <si>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</si>
  <si>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</si>
  <si>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</si>
  <si>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</si>
  <si>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</si>
  <si>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</si>
  <si>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</si>
  <si>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</si>
  <si>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</si>
  <si>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</si>
  <si>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</si>
  <si>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</si>
  <si>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</si>
  <si>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</si>
  <si>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</si>
  <si>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</si>
  <si>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</si>
  <si>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</si>
  <si>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</si>
  <si>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</si>
  <si>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</si>
  <si>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</si>
  <si>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</si>
  <si>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</si>
  <si>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</si>
  <si>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</si>
  <si>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</si>
  <si>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</si>
  <si>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</si>
  <si>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</si>
  <si>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</si>
  <si>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</si>
  <si>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</si>
  <si>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</si>
  <si>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</si>
  <si>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</si>
  <si>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</si>
  <si>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</si>
  <si>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</si>
  <si>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</si>
  <si>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</si>
  <si>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</si>
  <si>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</si>
  <si>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</si>
  <si>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</si>
  <si>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</si>
  <si>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</si>
  <si>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</si>
  <si>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</si>
  <si>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</si>
  <si>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</si>
  <si>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</si>
  <si>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</si>
  <si>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</si>
  <si>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</si>
  <si>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</si>
  <si>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</si>
  <si>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</si>
  <si>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</si>
  <si>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</si>
  <si>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</si>
  <si>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</si>
  <si>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</si>
  <si>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</si>
  <si>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</si>
  <si>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</si>
  <si>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</si>
  <si>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</si>
  <si>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</si>
  <si>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</si>
  <si>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</si>
  <si>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</si>
  <si>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</si>
  <si>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</si>
  <si>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</si>
  <si>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</si>
  <si>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</si>
  <si>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</si>
  <si>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</si>
  <si>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</si>
  <si>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</si>
  <si>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</si>
  <si>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</si>
  <si>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</si>
  <si>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</si>
  <si>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</si>
  <si>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</si>
  <si>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</si>
  <si>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</si>
  <si>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</si>
  <si>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</si>
  <si>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</si>
  <si>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</si>
  <si>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</si>
  <si>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</si>
  <si>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</si>
  <si>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</si>
  <si>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</si>
  <si>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</si>
  <si>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</si>
  <si>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</si>
  <si>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</si>
  <si>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</si>
  <si>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</si>
  <si>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</si>
  <si>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</si>
  <si>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</si>
  <si>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</si>
  <si>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</si>
  <si>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</si>
  <si>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</si>
  <si>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</si>
  <si>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</si>
  <si>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</si>
  <si>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</si>
  <si>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</si>
  <si>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</si>
  <si>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</si>
  <si>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</si>
  <si>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</si>
  <si>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</si>
  <si>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</si>
  <si>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</si>
  <si>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</si>
  <si>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</si>
  <si>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</si>
  <si>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</si>
  <si>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</si>
  <si>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</si>
  <si>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</si>
  <si>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</si>
  <si>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</si>
  <si>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</si>
  <si>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</si>
  <si>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</si>
  <si>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</si>
  <si>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</si>
  <si>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</si>
  <si>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</si>
  <si>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</si>
  <si>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</si>
  <si>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</si>
  <si>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</si>
  <si>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</si>
  <si>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</si>
  <si>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</si>
  <si>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</si>
  <si>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</si>
  <si>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</si>
  <si>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</si>
  <si>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</si>
  <si>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</si>
  <si>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</si>
  <si>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</si>
  <si>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</si>
  <si>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</si>
  <si>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</si>
  <si>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</si>
  <si>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</si>
  <si>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</si>
  <si>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</si>
  <si>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</si>
  <si>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</si>
  <si>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</si>
  <si>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</si>
  <si>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</si>
  <si>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</si>
  <si>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</si>
  <si>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</si>
  <si>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</si>
  <si>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</si>
  <si>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</si>
  <si>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</si>
  <si>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</si>
  <si>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</si>
  <si>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</si>
  <si>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</si>
  <si>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</si>
  <si>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</si>
  <si>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</si>
  <si>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</si>
  <si>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</si>
  <si>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</si>
  <si>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</si>
  <si>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</si>
  <si>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</si>
  <si>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</si>
  <si>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</si>
  <si>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</si>
  <si>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</si>
  <si>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</si>
  <si>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</si>
  <si>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</si>
  <si>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</si>
  <si>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</si>
  <si>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</si>
  <si>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</si>
  <si>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</si>
  <si>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</si>
  <si>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</si>
  <si>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</si>
  <si>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</si>
  <si>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</si>
  <si>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</si>
  <si>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</si>
  <si>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</si>
  <si>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</si>
  <si>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</si>
  <si>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</si>
  <si>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</si>
  <si>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</si>
  <si>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</si>
  <si>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</si>
  <si>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</si>
  <si>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</si>
  <si>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</si>
  <si>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</si>
  <si>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</si>
  <si>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</si>
  <si>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</si>
  <si>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</si>
  <si>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</si>
  <si>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</si>
  <si>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</si>
  <si>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</si>
  <si>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</si>
  <si>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</si>
  <si>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</si>
  <si>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</si>
  <si>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</si>
  <si>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</si>
  <si>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</si>
  <si>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</si>
  <si>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</si>
  <si>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</si>
  <si>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</si>
  <si>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</si>
  <si>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</si>
  <si>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</si>
  <si>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</si>
  <si>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</si>
  <si>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</si>
  <si>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</si>
  <si>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</si>
  <si>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</si>
  <si>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</si>
  <si>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</si>
  <si>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</si>
  <si>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</si>
  <si>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</si>
  <si>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</si>
  <si>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</si>
  <si>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</si>
  <si>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</si>
  <si>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</si>
  <si>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</si>
  <si>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</si>
  <si>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</si>
  <si>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</si>
  <si>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</si>
  <si>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</si>
  <si>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</si>
  <si>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</si>
  <si>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</si>
  <si>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</si>
  <si>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</si>
  <si>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</si>
  <si>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</si>
  <si>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</si>
  <si>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</si>
  <si>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</si>
  <si>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</si>
  <si>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</si>
  <si>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</si>
  <si>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</si>
  <si>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</si>
  <si>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</si>
  <si>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</si>
  <si>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</si>
  <si>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</si>
  <si>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</si>
  <si>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</si>
  <si>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</si>
  <si>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</si>
  <si>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</si>
  <si>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</si>
  <si>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</si>
  <si>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</si>
  <si>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</si>
  <si>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</si>
  <si>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</si>
  <si>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</si>
  <si>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</si>
  <si>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</si>
  <si>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</si>
  <si>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</si>
  <si>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</si>
  <si>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</si>
  <si>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</si>
  <si>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</si>
  <si>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</si>
  <si>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</si>
  <si>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</si>
  <si>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</si>
  <si>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</si>
  <si>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</si>
  <si>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</si>
  <si>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</si>
  <si>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</si>
  <si>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</si>
  <si>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</si>
  <si>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</si>
  <si>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</si>
  <si>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</si>
  <si>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</si>
  <si>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</si>
  <si>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</si>
  <si>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</si>
  <si>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</si>
  <si>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</si>
  <si>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</si>
  <si>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</si>
  <si>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</si>
  <si>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</si>
  <si>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</si>
  <si>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</si>
  <si>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</si>
  <si>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</si>
  <si>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</si>
  <si>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</si>
  <si>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</si>
  <si>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</si>
  <si>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</si>
  <si>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</si>
  <si>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</si>
  <si>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</si>
  <si>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</si>
  <si>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</si>
  <si>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</si>
  <si>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</si>
  <si>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</si>
  <si>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</si>
  <si>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</si>
  <si>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</si>
  <si>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</si>
  <si>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</si>
  <si>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</si>
  <si>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</si>
  <si>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</si>
  <si>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</si>
  <si>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</si>
  <si>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</si>
  <si>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</si>
  <si>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</si>
  <si>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</si>
  <si>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</si>
  <si>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</si>
  <si>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</si>
  <si>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</si>
  <si>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</si>
  <si>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</si>
  <si>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</si>
  <si>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</si>
  <si>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</si>
  <si>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</si>
  <si>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</si>
  <si>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</si>
  <si>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</si>
  <si>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</si>
  <si>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</si>
  <si>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</si>
  <si>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</si>
  <si>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</si>
  <si>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</si>
  <si>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</si>
  <si>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</si>
  <si>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</si>
  <si>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</si>
  <si>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</si>
  <si>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</si>
  <si>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</si>
  <si>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</si>
  <si>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</si>
  <si>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</si>
  <si>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</si>
  <si>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</si>
  <si>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</si>
  <si>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</si>
  <si>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</si>
  <si>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</si>
  <si>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</si>
  <si>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</si>
  <si>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</si>
  <si>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</si>
  <si>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</si>
  <si>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</si>
  <si>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</si>
  <si>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</si>
  <si>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</si>
  <si>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</si>
  <si>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</si>
  <si>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</si>
  <si>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</si>
  <si>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</si>
  <si>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</si>
  <si>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</si>
  <si>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</si>
  <si>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</si>
  <si>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</si>
  <si>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</si>
  <si>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</si>
  <si>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</si>
  <si>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</si>
  <si>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</si>
  <si>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</si>
  <si>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</si>
  <si>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</si>
  <si>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</si>
  <si>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</si>
  <si>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</si>
  <si>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</si>
  <si>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</si>
  <si>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</si>
  <si>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</si>
  <si>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</si>
  <si>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</si>
  <si>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</si>
  <si>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</si>
  <si>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</si>
  <si>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</si>
  <si>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</si>
  <si>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</si>
  <si>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</si>
  <si>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</si>
  <si>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</si>
  <si>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</si>
  <si>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</si>
  <si>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</si>
  <si>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</si>
  <si>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</si>
  <si>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</si>
  <si>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</si>
  <si>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</si>
  <si>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</si>
  <si>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</si>
  <si>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</si>
  <si>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</si>
  <si>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</si>
  <si>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</si>
  <si>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</si>
  <si>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</si>
  <si>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</si>
  <si>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</si>
  <si>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</si>
  <si>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</si>
  <si>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</si>
  <si>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</si>
  <si>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</si>
  <si>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</si>
  <si>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</si>
  <si>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</si>
  <si>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</si>
  <si>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</si>
  <si>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</si>
  <si>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</si>
  <si>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</si>
  <si>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</si>
  <si>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</si>
  <si>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</si>
  <si>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</si>
  <si>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</si>
  <si>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</si>
  <si>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</si>
  <si>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</si>
  <si>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</si>
  <si>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</si>
  <si>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</si>
  <si>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</si>
  <si>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</si>
  <si>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</si>
  <si>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</si>
  <si>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</si>
  <si>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</si>
  <si>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</si>
  <si>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</si>
  <si>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</si>
  <si>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</si>
  <si>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</si>
  <si>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</si>
  <si>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</si>
  <si>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</si>
  <si>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</si>
  <si>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</si>
  <si>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</si>
  <si>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</si>
  <si>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</si>
  <si>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</si>
  <si>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</si>
  <si>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</si>
  <si>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</si>
  <si>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</si>
  <si>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</si>
  <si>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</si>
  <si>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</si>
  <si>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</si>
  <si>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</si>
  <si>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</si>
  <si>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</si>
  <si>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</si>
  <si>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</si>
  <si>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</si>
  <si>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</si>
  <si>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</si>
  <si>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</si>
  <si>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</si>
  <si>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</si>
  <si>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</si>
  <si>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</si>
  <si>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</si>
  <si>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</si>
  <si>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</si>
  <si>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</si>
  <si>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</si>
  <si>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</si>
  <si>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</si>
  <si>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</si>
  <si>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</si>
  <si>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</si>
  <si>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</si>
  <si>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</si>
  <si>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</si>
  <si>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</si>
  <si>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</si>
  <si>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</si>
  <si>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</si>
  <si>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</si>
  <si>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</si>
  <si>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</si>
  <si>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</si>
  <si>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</si>
  <si>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</si>
  <si>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</si>
  <si>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</si>
  <si>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</si>
  <si>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</si>
  <si>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</si>
  <si>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</si>
  <si>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</si>
  <si>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</si>
  <si>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</si>
  <si>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</si>
  <si>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</si>
  <si>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</si>
  <si>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</si>
  <si>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</si>
  <si>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</si>
  <si>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</si>
  <si>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</si>
  <si>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</si>
  <si>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</si>
  <si>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</si>
  <si>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</si>
  <si>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</si>
  <si>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</si>
  <si>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</si>
  <si>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</si>
  <si>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</si>
  <si>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</si>
  <si>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</si>
  <si>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</si>
  <si>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</si>
  <si>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</si>
  <si>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</si>
  <si>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</si>
  <si>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</si>
  <si>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</si>
  <si>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</si>
  <si>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</si>
  <si>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</si>
  <si>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</si>
  <si>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</si>
  <si>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</si>
  <si>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</si>
  <si>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</si>
  <si>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</si>
  <si>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</si>
  <si>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</si>
  <si>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</si>
  <si>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</si>
  <si>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</si>
  <si>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</si>
  <si>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</si>
  <si>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</si>
  <si>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</si>
  <si>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</si>
  <si>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</si>
  <si>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</si>
  <si>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</si>
  <si>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</si>
  <si>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</si>
  <si>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</si>
  <si>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</si>
  <si>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</si>
  <si>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</si>
  <si>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</si>
  <si>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</si>
  <si>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</si>
  <si>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</si>
  <si>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</si>
  <si>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</si>
  <si>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</si>
  <si>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</si>
  <si>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</si>
  <si>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</si>
  <si>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</si>
  <si>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</si>
  <si>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</si>
  <si>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</si>
  <si>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</si>
  <si>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</si>
  <si>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</si>
  <si>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</si>
  <si>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</si>
  <si>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</si>
  <si>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</si>
  <si>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</si>
  <si>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</si>
  <si>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</si>
  <si>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</si>
  <si>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</si>
  <si>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</si>
  <si>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</si>
  <si>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</si>
  <si>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</si>
  <si>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</si>
  <si>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</si>
  <si>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</si>
  <si>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</si>
  <si>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</si>
  <si>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</si>
  <si>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</si>
  <si>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</si>
  <si>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</si>
  <si>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</si>
  <si>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</si>
  <si>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</si>
  <si>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</si>
  <si>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</si>
  <si>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</si>
  <si>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</si>
  <si>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</si>
  <si>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</si>
  <si>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</si>
  <si>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</si>
  <si>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</si>
  <si>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</si>
  <si>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</si>
  <si>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</si>
  <si>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</si>
  <si>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</si>
  <si>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</si>
  <si>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</si>
  <si>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</si>
  <si>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</si>
  <si>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</si>
  <si>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</si>
  <si>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</si>
  <si>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</si>
  <si>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</si>
  <si>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</si>
  <si>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</si>
  <si>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</si>
  <si>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</si>
  <si>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</si>
  <si>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</si>
  <si>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</si>
  <si>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</si>
  <si>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</si>
  <si>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</si>
  <si>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</si>
  <si>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</si>
  <si>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</si>
  <si>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</si>
  <si>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</si>
  <si>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</si>
  <si>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</si>
  <si>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</si>
  <si>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</si>
  <si>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</si>
  <si>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</si>
  <si>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</si>
  <si>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</si>
  <si>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</si>
  <si>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</si>
  <si>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</si>
  <si>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</si>
  <si>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</si>
  <si>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</si>
  <si>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</si>
  <si>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</si>
  <si>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</si>
  <si>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</si>
  <si>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</si>
  <si>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</si>
  <si>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</si>
  <si>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</si>
  <si>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</si>
  <si>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</si>
  <si>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</si>
  <si>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</si>
  <si>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</si>
  <si>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</si>
  <si>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</si>
  <si>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</si>
  <si>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</si>
  <si>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</si>
  <si>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</si>
  <si>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</si>
  <si>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</si>
  <si>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</si>
  <si>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</si>
  <si>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</si>
  <si>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</si>
  <si>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</si>
  <si>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</si>
  <si>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</si>
  <si>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</si>
  <si>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</si>
  <si>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</si>
  <si>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</si>
  <si>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</si>
  <si>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</si>
  <si>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</si>
  <si>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</si>
  <si>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</si>
  <si>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</si>
  <si>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</si>
  <si>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</si>
  <si>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</si>
  <si>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</si>
  <si>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</si>
  <si>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</si>
  <si>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</si>
  <si>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</si>
  <si>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</si>
  <si>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</si>
  <si>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</si>
  <si>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</si>
  <si>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</si>
  <si>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</si>
  <si>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</si>
  <si>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</si>
  <si>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</si>
  <si>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</si>
  <si>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</si>
  <si>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</si>
  <si>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</si>
  <si>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</si>
  <si>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</si>
  <si>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</si>
  <si>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</si>
  <si>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</si>
  <si>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</si>
  <si>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</si>
  <si>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</si>
  <si>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</si>
  <si>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</si>
  <si>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</si>
  <si>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</si>
  <si>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</si>
  <si>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</si>
  <si>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</si>
  <si>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</si>
  <si>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</si>
  <si>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</si>
  <si>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</si>
  <si>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</si>
  <si>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</si>
  <si>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</si>
  <si>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</si>
  <si>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</si>
  <si>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</si>
  <si>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</si>
  <si>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</si>
  <si>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</si>
  <si>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</si>
  <si>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</si>
  <si>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</si>
  <si>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</si>
  <si>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</si>
  <si>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</si>
  <si>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</si>
  <si>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</si>
  <si>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</si>
  <si>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</si>
  <si>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</si>
  <si>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</si>
  <si>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</si>
  <si>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</si>
  <si>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</si>
  <si>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</si>
  <si>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</si>
  <si>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</si>
  <si>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</si>
  <si>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</si>
  <si>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</si>
  <si>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</si>
  <si>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</si>
  <si>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</si>
  <si>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</si>
  <si>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</si>
  <si>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</si>
  <si>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</si>
  <si>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</si>
  <si>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</si>
  <si>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</si>
  <si>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</si>
  <si>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</si>
  <si>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</si>
  <si>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</si>
  <si>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</si>
  <si>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</si>
  <si>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</si>
  <si>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</si>
  <si>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</si>
  <si>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</si>
  <si>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</si>
  <si>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</si>
  <si>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</si>
  <si>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</si>
  <si>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</si>
  <si>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</si>
  <si>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</si>
  <si>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</si>
  <si>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</si>
  <si>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</si>
  <si>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</si>
  <si>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</si>
  <si>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</si>
  <si>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</si>
  <si>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</si>
  <si>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</si>
  <si>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</si>
  <si>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</si>
  <si>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</si>
  <si>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</si>
  <si>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</si>
  <si>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</si>
  <si>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</si>
  <si>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</si>
  <si>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</si>
  <si>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</si>
  <si>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</si>
  <si>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</si>
  <si>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</si>
  <si>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</si>
  <si>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</si>
  <si>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</si>
  <si>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</si>
  <si>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</si>
  <si>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</si>
  <si>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</si>
  <si>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</si>
  <si>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</si>
  <si>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</si>
  <si>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</si>
  <si>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</si>
  <si>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</si>
  <si>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</si>
  <si>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</si>
  <si>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</si>
  <si>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</si>
  <si>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</si>
  <si>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</si>
  <si>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</si>
  <si>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</si>
  <si>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</si>
  <si>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</si>
  <si>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</si>
  <si>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</si>
  <si>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</si>
  <si>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</si>
  <si>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</si>
  <si>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</si>
  <si>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</si>
  <si>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</si>
  <si>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</si>
  <si>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</si>
  <si>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</si>
  <si>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</si>
  <si>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</si>
  <si>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</si>
  <si>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</si>
  <si>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</si>
  <si>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</si>
  <si>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</si>
  <si>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</si>
  <si>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</si>
  <si>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</si>
  <si>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</si>
  <si>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</si>
  <si>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</si>
  <si>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</si>
  <si>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</si>
  <si>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</si>
  <si>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</si>
  <si>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</si>
  <si>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</si>
  <si>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</si>
  <si>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</si>
  <si>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</si>
  <si>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</si>
  <si>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</si>
  <si>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</si>
  <si>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</si>
  <si>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</si>
  <si>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</si>
  <si>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</si>
  <si>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</si>
  <si>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</si>
  <si>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</si>
  <si>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</si>
  <si>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</si>
  <si>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</si>
  <si>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</si>
  <si>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</si>
  <si>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</si>
  <si>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</si>
  <si>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</si>
  <si>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</si>
  <si>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</si>
  <si>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</si>
  <si>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</si>
  <si>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</si>
  <si>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</si>
  <si>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</si>
  <si>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</si>
  <si>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</si>
  <si>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</si>
  <si>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</si>
  <si>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</si>
  <si>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</si>
  <si>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</si>
  <si>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</si>
  <si>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</si>
  <si>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</si>
  <si>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</si>
  <si>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</si>
  <si>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</si>
  <si>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</si>
  <si>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</si>
  <si>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</si>
  <si>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</si>
  <si>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</si>
  <si>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</si>
  <si>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</si>
  <si>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</si>
  <si>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</si>
  <si>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</si>
  <si>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</si>
  <si>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</si>
  <si>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</si>
  <si>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</si>
  <si>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</si>
  <si>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</si>
  <si>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</si>
  <si>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</si>
  <si>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</si>
  <si>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</si>
  <si>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</si>
  <si>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</si>
  <si>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</si>
  <si>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</si>
  <si>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</si>
  <si>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</si>
  <si>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</si>
  <si>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</si>
  <si>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</si>
  <si>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</si>
  <si>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</si>
  <si>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</si>
  <si>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</si>
  <si>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</si>
  <si>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</si>
  <si>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</si>
  <si>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</si>
  <si>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</si>
  <si>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</si>
  <si>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</si>
  <si>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</si>
  <si>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</si>
  <si>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</si>
  <si>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</si>
  <si>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</si>
  <si>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</si>
  <si>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</si>
  <si>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</si>
  <si>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</si>
  <si>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</si>
  <si>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</si>
  <si>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</si>
  <si>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</si>
  <si>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</si>
  <si>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</si>
  <si>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</si>
  <si>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</si>
  <si>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</si>
  <si>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</si>
  <si>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</si>
  <si>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</si>
  <si>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</si>
  <si>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</si>
  <si>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</si>
  <si>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</si>
  <si>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</si>
  <si>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</si>
  <si>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</si>
  <si>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</si>
  <si>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</si>
  <si>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</si>
  <si>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</si>
  <si>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</si>
  <si>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</si>
  <si>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</si>
  <si>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</si>
  <si>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</si>
  <si>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</si>
  <si>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</si>
  <si>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</si>
  <si>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</si>
  <si>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</si>
  <si>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</si>
  <si>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</si>
  <si>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</si>
  <si>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</si>
  <si>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</si>
  <si>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</si>
  <si>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</si>
  <si>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</si>
  <si>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</si>
  <si>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</si>
  <si>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</si>
  <si>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</si>
  <si>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</si>
  <si>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</si>
  <si>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</si>
  <si>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</si>
  <si>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</si>
  <si>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</si>
  <si>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</si>
  <si>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</si>
  <si>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</si>
  <si>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</si>
  <si>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</si>
  <si>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</si>
  <si>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</si>
  <si>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</si>
  <si>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</si>
  <si>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</si>
  <si>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</si>
  <si>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</si>
  <si>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</si>
  <si>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</si>
  <si>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</si>
  <si>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</si>
  <si>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</si>
  <si>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</si>
  <si>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</si>
  <si>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</si>
  <si>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</si>
  <si>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</si>
  <si>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</si>
  <si>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</si>
  <si>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</si>
  <si>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</si>
  <si>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</si>
  <si>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</si>
  <si>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</si>
  <si>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</si>
  <si>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</si>
  <si>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</si>
  <si>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</si>
  <si>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</si>
  <si>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</si>
  <si>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</si>
  <si>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</si>
  <si>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</si>
  <si>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</si>
  <si>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</si>
  <si>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</si>
  <si>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</si>
  <si>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</si>
  <si>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</si>
  <si>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</si>
  <si>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</si>
  <si>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</si>
  <si>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</si>
  <si>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</si>
  <si>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</si>
  <si>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</si>
  <si>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</si>
  <si>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</si>
  <si>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</si>
  <si>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</si>
  <si>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</si>
  <si>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</si>
  <si>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</si>
  <si>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</si>
  <si>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</si>
  <si>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</si>
  <si>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</si>
  <si>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</si>
  <si>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</si>
  <si>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</si>
  <si>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</si>
  <si>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</si>
  <si>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</si>
  <si>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</si>
  <si>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</si>
  <si>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</si>
  <si>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</si>
  <si>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</si>
  <si>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</si>
  <si>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</si>
  <si>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</si>
  <si>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</si>
  <si>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</si>
  <si>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</si>
  <si>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</si>
  <si>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</si>
  <si>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</si>
  <si>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</si>
  <si>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</si>
  <si>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</si>
  <si>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</si>
  <si>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</si>
  <si>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</si>
  <si>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</si>
  <si>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</si>
  <si>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</si>
  <si>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</si>
  <si>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</si>
  <si>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</si>
  <si>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</si>
  <si>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</si>
  <si>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</si>
  <si>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</si>
  <si>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</si>
  <si>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</si>
  <si>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</si>
  <si>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</si>
  <si>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</si>
  <si>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</si>
  <si>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</si>
  <si>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</si>
  <si>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</si>
  <si>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</si>
  <si>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</si>
  <si>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</si>
  <si>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</si>
  <si>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</si>
  <si>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</si>
  <si>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</si>
  <si>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</si>
  <si>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</si>
  <si>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</si>
  <si>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</si>
  <si>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</si>
  <si>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</si>
  <si>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</si>
  <si>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</si>
  <si>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</si>
  <si>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</si>
  <si>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</si>
  <si>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</si>
  <si>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</si>
  <si>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</si>
  <si>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</si>
  <si>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</si>
  <si>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</si>
  <si>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</si>
  <si>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</si>
  <si>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</si>
  <si>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</si>
  <si>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</si>
  <si>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</si>
  <si>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</si>
  <si>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</si>
  <si>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</si>
  <si>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</si>
  <si>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</si>
  <si>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</si>
  <si>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</si>
  <si>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</si>
  <si>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</si>
  <si>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</si>
  <si>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</si>
  <si>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</si>
  <si>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</si>
  <si>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</si>
  <si>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</si>
  <si>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</si>
  <si>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</si>
  <si>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</si>
  <si>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</si>
  <si>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</si>
  <si>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</si>
  <si>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</si>
  <si>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</si>
  <si>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</si>
  <si>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</si>
  <si>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</si>
  <si>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</si>
  <si>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</si>
  <si>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</si>
  <si>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</si>
  <si>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</si>
  <si>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</si>
  <si>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</si>
  <si>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</si>
  <si>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</si>
  <si>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</si>
  <si>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</si>
  <si>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</si>
  <si>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</si>
  <si>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</si>
  <si>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</si>
  <si>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</si>
  <si>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</si>
  <si>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</si>
  <si>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</si>
  <si>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</si>
  <si>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</si>
  <si>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</si>
  <si>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</si>
  <si>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</si>
  <si>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</si>
  <si>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</si>
  <si>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</si>
  <si>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</si>
  <si>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</si>
  <si>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</si>
  <si>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</si>
  <si>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</si>
  <si>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</si>
  <si>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</si>
  <si>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</si>
  <si>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</si>
  <si>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</si>
  <si>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</si>
  <si>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</si>
  <si>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</si>
  <si>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</si>
  <si>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</si>
  <si>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</si>
  <si>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</si>
  <si>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</si>
  <si>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</si>
  <si>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</si>
  <si>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</si>
  <si>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</si>
  <si>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</si>
  <si>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</si>
  <si>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</si>
  <si>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</si>
  <si>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</si>
  <si>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</si>
  <si>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</si>
  <si>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</si>
  <si>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</si>
  <si>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</si>
  <si>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</si>
  <si>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</si>
  <si>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</si>
  <si>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</si>
  <si>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</si>
  <si>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</si>
  <si>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</si>
  <si>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</si>
  <si>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</si>
  <si>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</si>
  <si>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</si>
  <si>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</si>
  <si>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</si>
  <si>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</si>
  <si>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</si>
  <si>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</si>
  <si>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</si>
  <si>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</si>
  <si>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</si>
  <si>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</si>
  <si>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</si>
  <si>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</si>
  <si>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</si>
  <si>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</si>
  <si>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</si>
  <si>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</si>
  <si>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</si>
  <si>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</si>
  <si>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</si>
  <si>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</si>
  <si>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</si>
  <si>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</si>
  <si>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</si>
  <si>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</si>
  <si>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</si>
  <si>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</si>
  <si>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</si>
  <si>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</si>
  <si>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</si>
  <si>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</si>
  <si>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</si>
  <si>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</si>
  <si>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</si>
  <si>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</si>
  <si>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</si>
  <si>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</si>
  <si>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</si>
  <si>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</si>
  <si>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</si>
  <si>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</si>
  <si>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</si>
  <si>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</si>
  <si>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</si>
  <si>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</si>
  <si>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</si>
  <si>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</si>
  <si>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</si>
  <si>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</si>
  <si>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</si>
  <si>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</si>
  <si>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</si>
  <si>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</si>
  <si>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</si>
  <si>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</si>
  <si>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</si>
  <si>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</si>
  <si>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</si>
  <si>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</si>
  <si>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</si>
  <si>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</si>
  <si>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</si>
  <si>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</si>
  <si>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</si>
  <si>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</si>
  <si>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</si>
  <si>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</si>
  <si>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</si>
  <si>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</si>
  <si>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</si>
  <si>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</si>
  <si>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</si>
  <si>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</si>
  <si>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</si>
  <si>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</si>
  <si>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</si>
  <si>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</si>
  <si>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</si>
  <si>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</si>
  <si>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</si>
  <si>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</si>
  <si>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</si>
  <si>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</si>
  <si>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</si>
  <si>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</si>
  <si>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</si>
  <si>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</si>
  <si>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</si>
  <si>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</si>
  <si>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</si>
  <si>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</si>
  <si>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</si>
  <si>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</si>
  <si>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</si>
  <si>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</si>
  <si>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</si>
  <si>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</si>
  <si>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</si>
  <si>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</si>
  <si>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</si>
  <si>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</si>
  <si>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</si>
  <si>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</si>
  <si>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</si>
  <si>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</si>
  <si>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</si>
  <si>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</si>
  <si>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</si>
  <si>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</si>
  <si>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</si>
  <si>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</si>
  <si>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</si>
  <si>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</si>
  <si>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</si>
  <si>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</si>
  <si>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</si>
  <si>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</si>
  <si>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</si>
  <si>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</si>
  <si>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</si>
  <si>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</si>
  <si>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</si>
  <si>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</si>
  <si>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</si>
  <si>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</si>
  <si>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</si>
  <si>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</si>
  <si>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</si>
  <si>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</si>
  <si>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</si>
  <si>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</si>
  <si>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</si>
  <si>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</si>
  <si>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</si>
  <si>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</si>
  <si>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</si>
  <si>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</si>
  <si>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</si>
  <si>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</si>
  <si>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</si>
  <si>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</si>
  <si>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</si>
  <si>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</si>
  <si>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</si>
  <si>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</si>
  <si>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</si>
  <si>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</si>
  <si>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</si>
  <si>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</si>
  <si>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</si>
  <si>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</si>
  <si>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</si>
  <si>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</si>
  <si>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</si>
  <si>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</si>
  <si>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</si>
  <si>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</si>
  <si>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</si>
  <si>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</si>
  <si>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</si>
  <si>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</si>
  <si>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</si>
  <si>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</si>
  <si>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</si>
  <si>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</si>
  <si>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</si>
  <si>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</si>
  <si>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</si>
  <si>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</si>
  <si>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</si>
  <si>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</si>
  <si>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</si>
  <si>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</si>
  <si>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</si>
  <si>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</si>
  <si>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</si>
  <si>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</si>
  <si>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</si>
  <si>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</si>
  <si>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</si>
  <si>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</si>
  <si>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</si>
  <si>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</si>
  <si>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</si>
  <si>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</si>
  <si>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</si>
  <si>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</si>
  <si>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</si>
  <si>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</si>
  <si>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</si>
  <si>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</si>
  <si>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</si>
  <si>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</si>
  <si>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</si>
  <si>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</si>
  <si>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</si>
  <si>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</si>
  <si>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</si>
  <si>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</si>
  <si>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</si>
  <si>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</si>
  <si>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</si>
  <si>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</si>
  <si>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</si>
  <si>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</si>
  <si>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</si>
  <si>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</si>
  <si>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</si>
  <si>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</si>
  <si>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</si>
  <si>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</si>
  <si>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</si>
  <si>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</si>
  <si>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</si>
  <si>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</si>
  <si>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</si>
  <si>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</si>
  <si>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</si>
  <si>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</si>
  <si>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</si>
  <si>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</si>
  <si>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</si>
  <si>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</si>
  <si>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</si>
  <si>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</si>
  <si>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</si>
  <si>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</si>
  <si>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</si>
  <si>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</si>
  <si>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</si>
  <si>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</si>
  <si>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</si>
  <si>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</si>
  <si>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</si>
  <si>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</si>
  <si>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</si>
  <si>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</si>
  <si>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</si>
  <si>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</si>
  <si>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</si>
  <si>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</si>
  <si>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</si>
  <si>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</si>
  <si>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</si>
  <si>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</si>
  <si>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</si>
  <si>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</si>
  <si>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</si>
  <si>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</si>
  <si>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</si>
  <si>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</si>
  <si>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</si>
  <si>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</si>
  <si>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</si>
  <si>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</si>
  <si>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</si>
  <si>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</si>
  <si>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</si>
  <si>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</si>
  <si>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</si>
  <si>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</si>
  <si>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</si>
  <si>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</si>
  <si>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</si>
  <si>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</si>
  <si>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</si>
  <si>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</si>
  <si>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</si>
  <si>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</si>
  <si>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</si>
  <si>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</si>
  <si>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</si>
  <si>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</si>
  <si>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</si>
  <si>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</si>
  <si>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</si>
  <si>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</si>
  <si>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</si>
  <si>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</si>
  <si>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</si>
  <si>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</si>
  <si>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</si>
  <si>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</si>
  <si>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</si>
  <si>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</si>
  <si>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</si>
  <si>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</si>
  <si>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</si>
  <si>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</si>
  <si>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</si>
  <si>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</si>
  <si>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</si>
  <si>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</si>
  <si>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</si>
  <si>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</si>
  <si>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</si>
  <si>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</si>
  <si>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</si>
  <si>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</si>
  <si>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</si>
  <si>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</si>
  <si>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</si>
  <si>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</si>
  <si>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</si>
  <si>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</si>
  <si>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</si>
  <si>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</si>
  <si>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</si>
  <si>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</si>
  <si>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</si>
  <si>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</si>
  <si>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</si>
  <si>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</si>
  <si>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</si>
  <si>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</si>
  <si>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</si>
  <si>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</si>
  <si>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</si>
  <si>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</si>
  <si>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</si>
  <si>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</si>
  <si>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</si>
  <si>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</si>
  <si>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</si>
  <si>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</si>
  <si>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</si>
  <si>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</si>
  <si>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</si>
  <si>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</si>
  <si>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</si>
  <si>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</si>
  <si>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</si>
  <si>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</si>
  <si>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</si>
  <si>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</si>
  <si>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</si>
  <si>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</si>
  <si>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</si>
  <si>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</si>
  <si>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</si>
  <si>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</si>
  <si>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</si>
  <si>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</si>
  <si>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</si>
  <si>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</si>
  <si>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</si>
  <si>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</si>
  <si>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</si>
  <si>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</si>
  <si>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</si>
  <si>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</si>
  <si>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</si>
  <si>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</si>
  <si>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</si>
  <si>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</si>
  <si>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</si>
  <si>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</si>
  <si>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</si>
  <si>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</si>
  <si>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</si>
  <si>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</si>
  <si>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</si>
  <si>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</si>
  <si>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</si>
  <si>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</si>
  <si>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</si>
  <si>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</si>
  <si>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</si>
  <si>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</si>
  <si>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</si>
  <si>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</si>
  <si>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</si>
  <si>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</si>
  <si>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</si>
  <si>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</si>
  <si>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</si>
  <si>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</si>
  <si>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</si>
  <si>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</si>
  <si>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</si>
  <si>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</si>
  <si>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</si>
  <si>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</si>
  <si>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</si>
  <si>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</si>
  <si>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</si>
  <si>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</si>
  <si>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</si>
  <si>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</si>
  <si>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</si>
  <si>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</si>
  <si>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</si>
  <si>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</si>
  <si>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</si>
  <si>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</si>
  <si>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</si>
  <si>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</si>
  <si>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</si>
  <si>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</si>
  <si>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</si>
  <si>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</si>
  <si>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</si>
  <si>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</si>
  <si>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</si>
  <si>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</si>
  <si>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</si>
  <si>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</si>
  <si>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</si>
  <si>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</si>
  <si>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</si>
  <si>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</si>
  <si>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</si>
  <si>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</si>
  <si>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</si>
  <si>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</si>
  <si>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</si>
  <si>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</si>
  <si>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</si>
  <si>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</si>
  <si>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</si>
  <si>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</si>
  <si>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</si>
  <si>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</si>
  <si>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</si>
  <si>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</si>
  <si>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</si>
  <si>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</si>
  <si>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</si>
  <si>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</si>
  <si>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</si>
  <si>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</si>
  <si>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</si>
  <si>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</si>
  <si>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</si>
  <si>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</si>
  <si>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</si>
  <si>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</si>
  <si>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</si>
  <si>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</si>
  <si>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</si>
  <si>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</si>
  <si>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</si>
  <si>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</si>
  <si>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</si>
  <si>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</si>
  <si>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</si>
  <si>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</si>
  <si>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</si>
  <si>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</si>
  <si>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</si>
  <si>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</si>
  <si>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</si>
  <si>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</si>
  <si>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</si>
  <si>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</si>
  <si>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</si>
  <si>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</si>
  <si>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</si>
  <si>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</si>
  <si>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</si>
  <si>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</si>
  <si>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</si>
  <si>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</si>
  <si>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</si>
  <si>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</si>
  <si>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</si>
  <si>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</si>
  <si>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</si>
  <si>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</si>
  <si>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</si>
  <si>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</si>
  <si>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</si>
  <si>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</si>
  <si>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</si>
  <si>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</si>
  <si>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</si>
  <si>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</si>
  <si>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</si>
  <si>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</si>
  <si>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</si>
  <si>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</si>
  <si>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</si>
  <si>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</si>
  <si>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</si>
  <si>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</si>
  <si>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</si>
  <si>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</si>
  <si>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</si>
  <si>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</si>
  <si>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</si>
  <si>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</si>
  <si>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</si>
  <si>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</si>
  <si>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</si>
  <si>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</si>
  <si>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</si>
  <si>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</si>
  <si>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</si>
  <si>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</si>
  <si>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</si>
  <si>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</si>
  <si>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</si>
  <si>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</si>
  <si>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</si>
  <si>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</si>
  <si>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</si>
  <si>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</si>
  <si>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</si>
  <si>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</si>
  <si>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</si>
  <si>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</si>
  <si>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</si>
  <si>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</si>
  <si>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</si>
  <si>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</si>
  <si>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</si>
  <si>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</si>
  <si>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</si>
  <si>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</si>
  <si>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</si>
  <si>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</si>
  <si>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</si>
  <si>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</si>
  <si>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</si>
  <si>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</si>
  <si>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</si>
  <si>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</si>
  <si>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</si>
  <si>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</si>
  <si>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</si>
  <si>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</si>
  <si>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</si>
  <si>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</si>
  <si>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</si>
  <si>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</si>
  <si>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</si>
  <si>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</si>
  <si>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</si>
  <si>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</si>
  <si>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</si>
  <si>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</si>
  <si>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</si>
  <si>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</si>
  <si>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</si>
  <si>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</si>
  <si>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</si>
  <si>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</si>
  <si>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</si>
  <si>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</si>
  <si>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</si>
  <si>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</si>
  <si>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</si>
  <si>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</si>
  <si>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</si>
  <si>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</si>
  <si>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</si>
  <si>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</si>
  <si>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</si>
  <si>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</si>
  <si>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</si>
  <si>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</si>
  <si>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</si>
  <si>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</si>
  <si>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</si>
  <si>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</si>
  <si>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</si>
  <si>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</si>
  <si>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</si>
  <si>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</si>
  <si>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</si>
  <si>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</si>
  <si>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</si>
  <si>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</si>
  <si>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</si>
  <si>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</si>
  <si>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</si>
  <si>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</si>
  <si>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</si>
  <si>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</si>
  <si>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</si>
  <si>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</si>
  <si>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</si>
  <si>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</si>
  <si>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</si>
  <si>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</si>
  <si>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</si>
  <si>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</si>
  <si>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</si>
  <si>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</si>
  <si>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</si>
  <si>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</si>
  <si>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</si>
  <si>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</si>
  <si>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</si>
  <si>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</si>
  <si>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</si>
  <si>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</si>
  <si>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</si>
  <si>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</si>
  <si>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</si>
  <si>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</si>
  <si>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</si>
  <si>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</si>
  <si>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</si>
  <si>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</si>
  <si>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</si>
  <si>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</si>
  <si>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</si>
  <si>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</si>
  <si>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</si>
  <si>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</si>
  <si>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</si>
  <si>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</si>
  <si>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</si>
  <si>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</si>
  <si>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</si>
  <si>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</si>
  <si>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</si>
  <si>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</si>
  <si>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</si>
  <si>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</si>
  <si>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</si>
  <si>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</si>
  <si>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</si>
  <si>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</si>
  <si>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</si>
  <si>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</si>
  <si>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</si>
  <si>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</si>
  <si>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</si>
  <si>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</si>
  <si>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</si>
  <si>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</si>
  <si>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</si>
  <si>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</si>
  <si>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</si>
  <si>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</si>
  <si>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</si>
  <si>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</si>
  <si>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</si>
  <si>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</si>
  <si>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</si>
  <si>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</si>
  <si>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</si>
  <si>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</si>
  <si>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</si>
  <si>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</si>
  <si>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</si>
  <si>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</si>
  <si>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</si>
  <si>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</si>
  <si>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</si>
  <si>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</si>
  <si>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</si>
  <si>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</si>
  <si>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</si>
  <si>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</si>
  <si>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</si>
  <si>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</si>
  <si>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</si>
  <si>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</si>
  <si>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</si>
  <si>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</si>
  <si>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</si>
  <si>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</si>
  <si>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</si>
  <si>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</si>
  <si>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</si>
  <si>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</si>
  <si>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</si>
  <si>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</si>
  <si>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</si>
  <si>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</si>
  <si>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</si>
  <si>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</si>
  <si>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</si>
  <si>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</si>
  <si>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</si>
  <si>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</si>
  <si>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</si>
  <si>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</si>
  <si>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</si>
  <si>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</si>
  <si>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</si>
  <si>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</si>
  <si>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</si>
  <si>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</si>
  <si>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</si>
  <si>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</si>
  <si>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</si>
  <si>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</si>
  <si>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</si>
  <si>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</si>
  <si>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</si>
  <si>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</si>
  <si>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</si>
  <si>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</si>
  <si>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</si>
  <si>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</si>
  <si>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</si>
  <si>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</si>
  <si>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</si>
  <si>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</si>
  <si>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</si>
  <si>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</si>
  <si>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</si>
  <si>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</si>
  <si>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</si>
  <si>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</si>
  <si>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</si>
  <si>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</si>
  <si>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</si>
  <si>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</si>
  <si>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</si>
  <si>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</si>
  <si>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</si>
  <si>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</si>
  <si>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</si>
  <si>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</si>
  <si>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</si>
  <si>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</si>
  <si>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</si>
  <si>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</si>
  <si>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</si>
  <si>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</si>
  <si>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</si>
  <si>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</si>
  <si>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</si>
  <si>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</si>
  <si>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</si>
  <si>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</si>
  <si>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</si>
  <si>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</si>
  <si>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</si>
  <si>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</si>
  <si>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</si>
  <si>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</si>
  <si>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</si>
  <si>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</si>
  <si>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</si>
  <si>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</si>
  <si>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</si>
  <si>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</si>
  <si>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</si>
  <si>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</si>
  <si>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</si>
  <si>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</si>
  <si>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</si>
  <si>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</si>
  <si>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</si>
  <si>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</si>
  <si>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</si>
  <si>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</si>
  <si>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</si>
  <si>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</si>
  <si>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</si>
  <si>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</si>
  <si>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</si>
  <si>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</si>
  <si>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</si>
  <si>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</si>
  <si>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</si>
  <si>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</si>
  <si>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</si>
  <si>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</si>
  <si>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</si>
  <si>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</si>
  <si>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</si>
  <si>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</si>
  <si>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</si>
  <si>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</si>
  <si>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</si>
  <si>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</si>
  <si>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</si>
  <si>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</si>
  <si>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</si>
  <si>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</si>
  <si>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</si>
  <si>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</si>
  <si>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</si>
  <si>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</si>
  <si>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</si>
  <si>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</si>
  <si>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</si>
  <si>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</si>
  <si>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</si>
  <si>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</si>
  <si>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</si>
  <si>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</si>
  <si>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</si>
  <si>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</si>
  <si>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</si>
  <si>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</si>
  <si>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</si>
  <si>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</si>
  <si>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</si>
  <si>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</si>
  <si>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</si>
  <si>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</si>
  <si>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</si>
  <si>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</si>
  <si>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</si>
  <si>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</si>
  <si>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</si>
  <si>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</si>
  <si>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</si>
  <si>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</si>
  <si>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</si>
  <si>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</si>
  <si>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</si>
  <si>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</si>
  <si>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</si>
  <si>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</si>
  <si>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</si>
  <si>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</si>
  <si>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</si>
  <si>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</si>
  <si>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</si>
  <si>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</si>
  <si>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</si>
  <si>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</si>
  <si>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</si>
  <si>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</si>
  <si>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</si>
  <si>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</si>
  <si>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</si>
  <si>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</si>
  <si>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</si>
  <si>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</si>
  <si>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</si>
  <si>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</si>
  <si>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</si>
  <si>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</si>
  <si>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</si>
  <si>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</si>
  <si>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</si>
  <si>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</si>
  <si>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</si>
  <si>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</si>
  <si>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</si>
  <si>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</si>
  <si>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</si>
  <si>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</si>
  <si>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</si>
  <si>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</si>
  <si>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</si>
  <si>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</si>
  <si>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</si>
  <si>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</si>
  <si>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</si>
  <si>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</si>
  <si>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</si>
  <si>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</si>
  <si>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</si>
  <si>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</si>
  <si>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</si>
  <si>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</si>
  <si>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</si>
  <si>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</si>
  <si>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</si>
  <si>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</si>
  <si>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</si>
  <si>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</si>
  <si>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</si>
  <si>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</si>
  <si>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</si>
  <si>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</si>
  <si>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</si>
  <si>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</si>
  <si>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</si>
  <si>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</si>
  <si>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</si>
  <si>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</si>
  <si>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</si>
  <si>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</si>
  <si>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</si>
  <si>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</si>
  <si>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</si>
  <si>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</si>
  <si>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</si>
  <si>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</si>
  <si>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</si>
  <si>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</si>
  <si>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</si>
  <si>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</si>
  <si>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</si>
  <si>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</si>
  <si>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</si>
  <si>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</si>
  <si>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</si>
  <si>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</si>
  <si>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</si>
  <si>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</si>
  <si>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</si>
  <si>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</si>
  <si>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</si>
  <si>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</si>
  <si>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</si>
  <si>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</si>
  <si>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</si>
  <si>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</si>
  <si>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</si>
  <si>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</si>
  <si>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</si>
  <si>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</si>
  <si>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</si>
  <si>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</si>
  <si>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</si>
  <si>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</si>
  <si>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</si>
  <si>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</si>
  <si>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</si>
  <si>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</si>
  <si>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</si>
  <si>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</si>
  <si>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</si>
  <si>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</si>
  <si>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</si>
  <si>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</si>
  <si>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</si>
  <si>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</si>
  <si>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</si>
  <si>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</si>
  <si>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</si>
  <si>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</si>
  <si>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</si>
  <si>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</si>
  <si>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</si>
  <si>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</si>
  <si>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</si>
  <si>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</si>
  <si>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</si>
  <si>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</si>
  <si>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</si>
  <si>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</si>
  <si>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</si>
  <si>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</si>
  <si>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</si>
  <si>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</si>
  <si>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</si>
  <si>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</si>
  <si>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</si>
  <si>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</si>
  <si>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</si>
  <si>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</si>
  <si>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</si>
  <si>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</si>
  <si>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</si>
  <si>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</si>
  <si>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</si>
  <si>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</si>
  <si>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</si>
  <si>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</si>
  <si>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</si>
  <si>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</si>
  <si>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</si>
  <si>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</si>
  <si>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</si>
  <si>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</si>
  <si>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</si>
  <si>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</si>
  <si>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</si>
  <si>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</si>
  <si>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</si>
  <si>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</si>
  <si>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</si>
  <si>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</si>
  <si>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</si>
  <si>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</si>
  <si>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</si>
  <si>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</si>
  <si>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</si>
  <si>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</si>
  <si>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</si>
  <si>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</si>
  <si>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</si>
  <si>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</si>
  <si>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</si>
  <si>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</si>
  <si>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</si>
  <si>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</si>
  <si>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</si>
  <si>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</si>
  <si>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</si>
  <si>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</si>
  <si>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</si>
  <si>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</si>
  <si>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</si>
  <si>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</si>
  <si>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</si>
  <si>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</si>
  <si>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</si>
  <si>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</si>
  <si>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</si>
  <si>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</si>
  <si>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</si>
  <si>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</si>
  <si>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</si>
  <si>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</si>
  <si>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</si>
  <si>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</si>
  <si>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</si>
  <si>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</si>
  <si>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</si>
  <si>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</si>
  <si>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</si>
  <si>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</si>
  <si>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</si>
  <si>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</si>
  <si>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</si>
  <si>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</si>
  <si>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</si>
  <si>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</si>
  <si>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</si>
  <si>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</si>
  <si>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</si>
  <si>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</si>
  <si>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</si>
  <si>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</si>
  <si>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</si>
  <si>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</si>
  <si>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</si>
  <si>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</si>
  <si>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</si>
  <si>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</si>
  <si>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</si>
  <si>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</si>
  <si>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</si>
  <si>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</si>
  <si>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</si>
  <si>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</si>
  <si>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</si>
  <si>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</si>
  <si>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</si>
  <si>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</si>
  <si>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</si>
  <si>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</si>
  <si>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</si>
  <si>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</si>
  <si>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</si>
  <si>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</si>
  <si>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</si>
  <si>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</si>
  <si>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</si>
  <si>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</si>
  <si>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</si>
  <si>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</si>
  <si>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</si>
  <si>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</si>
  <si>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</si>
  <si>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</si>
  <si>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</si>
  <si>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</si>
  <si>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</si>
  <si>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</si>
  <si>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</si>
  <si>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</si>
  <si>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</si>
  <si>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</si>
  <si>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</si>
  <si>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</si>
  <si>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</si>
  <si>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</si>
  <si>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</si>
  <si>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</si>
  <si>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</si>
  <si>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</si>
  <si>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</si>
  <si>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</si>
  <si>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</si>
  <si>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</si>
  <si>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</si>
  <si>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</si>
  <si>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</si>
  <si>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</si>
  <si>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</si>
  <si>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</si>
  <si>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</si>
  <si>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</si>
  <si>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</si>
  <si>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</si>
  <si>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</si>
  <si>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</si>
  <si>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</si>
  <si>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</si>
  <si>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</si>
  <si>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</si>
  <si>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</si>
  <si>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</si>
  <si>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</si>
  <si>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</si>
  <si>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</si>
  <si>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</si>
  <si>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</si>
  <si>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</si>
  <si>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</si>
  <si>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</si>
  <si>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</si>
  <si>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</si>
  <si>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</si>
  <si>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</si>
  <si>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</si>
  <si>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</si>
  <si>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</si>
  <si>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</si>
  <si>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</si>
  <si>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</si>
  <si>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</si>
  <si>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</si>
  <si>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</si>
  <si>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</si>
  <si>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</si>
  <si>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</si>
  <si>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</si>
  <si>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</si>
  <si>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</si>
  <si>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</si>
  <si>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</si>
  <si>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</si>
  <si>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</si>
  <si>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</si>
  <si>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</si>
  <si>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</si>
  <si>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</si>
  <si>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</si>
  <si>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</si>
  <si>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</si>
  <si>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</si>
  <si>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</si>
  <si>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</si>
  <si>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</si>
  <si>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</si>
  <si>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</si>
  <si>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</si>
  <si>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</si>
  <si>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</si>
  <si>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</si>
  <si>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</si>
  <si>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</si>
  <si>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</si>
  <si>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</si>
  <si>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</si>
  <si>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</si>
  <si>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</si>
  <si>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</si>
  <si>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</si>
  <si>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</si>
  <si>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</si>
  <si>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</si>
  <si>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</si>
  <si>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</si>
  <si>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</si>
  <si>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</si>
  <si>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</si>
  <si>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</si>
  <si>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</si>
  <si>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</si>
  <si>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</si>
  <si>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</si>
  <si>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</si>
  <si>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</si>
  <si>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</si>
  <si>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</si>
  <si>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</si>
  <si>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</si>
  <si>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</si>
  <si>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</si>
  <si>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</si>
  <si>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</si>
  <si>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</si>
  <si>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</si>
  <si>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</si>
  <si>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</si>
  <si>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</si>
  <si>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</si>
  <si>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</si>
  <si>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</si>
  <si>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</si>
  <si>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</si>
  <si>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</si>
  <si>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</si>
  <si>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</si>
  <si>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</si>
  <si>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</si>
  <si>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</si>
  <si>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</si>
  <si>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</si>
  <si>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</si>
  <si>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</si>
  <si>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</si>
  <si>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</si>
  <si>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</si>
  <si>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</si>
  <si>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</si>
  <si>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</si>
  <si>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</si>
  <si>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</si>
  <si>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</si>
  <si>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</si>
  <si>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</si>
  <si>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</si>
  <si>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</si>
  <si>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</si>
  <si>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</si>
  <si>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</si>
  <si>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</si>
  <si>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</si>
  <si>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</si>
  <si>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</si>
  <si>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</si>
  <si>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</si>
  <si>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</si>
  <si>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</si>
  <si>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</si>
  <si>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</si>
  <si>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</si>
  <si>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</si>
  <si>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</si>
  <si>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</si>
  <si>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</si>
  <si>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</si>
  <si>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</si>
  <si>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</si>
  <si>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</si>
  <si>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</si>
  <si>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</si>
  <si>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</si>
  <si>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</si>
  <si>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</si>
  <si>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</si>
  <si>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</si>
  <si>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</si>
  <si>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</si>
  <si>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</si>
  <si>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</si>
  <si>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</si>
  <si>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</si>
  <si>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</si>
  <si>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</si>
  <si>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</si>
  <si>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</si>
  <si>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</si>
  <si>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</si>
  <si>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</si>
  <si>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</si>
  <si>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</si>
  <si>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</si>
  <si>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</si>
  <si>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</si>
  <si>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</si>
  <si>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</si>
  <si>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</si>
  <si>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</si>
  <si>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</si>
  <si>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</si>
  <si>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</si>
  <si>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</si>
  <si>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</si>
  <si>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</si>
  <si>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</si>
  <si>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</si>
  <si>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</si>
  <si>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</si>
  <si>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</si>
  <si>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</si>
  <si>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</si>
  <si>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</si>
  <si>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</si>
  <si>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</si>
  <si>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</si>
  <si>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</si>
  <si>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</si>
  <si>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</si>
  <si>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</si>
  <si>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</si>
  <si>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</si>
  <si>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</si>
  <si>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</si>
  <si>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</si>
  <si>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</si>
  <si>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</si>
  <si>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</si>
  <si>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</si>
  <si>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</si>
  <si>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</si>
  <si>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</si>
  <si>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</si>
  <si>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</si>
  <si>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</si>
  <si>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</si>
  <si>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</si>
  <si>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</si>
  <si>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</si>
  <si>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</si>
  <si>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</si>
  <si>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</si>
  <si>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</si>
  <si>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</si>
  <si>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</si>
  <si>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</si>
  <si>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</si>
  <si>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</si>
  <si>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</si>
  <si>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</si>
  <si>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</si>
  <si>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</si>
  <si>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</si>
  <si>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</si>
  <si>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</si>
  <si>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</si>
  <si>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</si>
  <si>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</si>
  <si>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</si>
  <si>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</si>
  <si>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</si>
  <si>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</si>
  <si>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</si>
  <si>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</si>
  <si>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</si>
  <si>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</si>
  <si>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</si>
  <si>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</si>
  <si>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</si>
  <si>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</si>
  <si>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</si>
  <si>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</si>
  <si>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</si>
  <si>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</si>
  <si>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</si>
  <si>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</si>
  <si>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</si>
  <si>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</si>
  <si>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</si>
  <si>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</si>
  <si>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</si>
  <si>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</si>
  <si>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</si>
  <si>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</si>
  <si>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</si>
  <si>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</si>
  <si>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</si>
  <si>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</si>
  <si>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</si>
  <si>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</si>
  <si>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</si>
  <si>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</si>
  <si>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</si>
  <si>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</si>
  <si>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</si>
  <si>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</si>
  <si>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</si>
  <si>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</si>
  <si>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</si>
  <si>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</si>
  <si>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</si>
  <si>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</si>
  <si>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</si>
  <si>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</si>
  <si>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</si>
  <si>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</si>
  <si>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</si>
  <si>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</si>
  <si>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</si>
  <si>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</si>
  <si>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</si>
  <si>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</si>
  <si>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</si>
  <si>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</si>
  <si>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</si>
  <si>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</si>
  <si>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</si>
  <si>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</si>
  <si>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</si>
  <si>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</si>
  <si>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</si>
  <si>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</si>
  <si>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</si>
  <si>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</si>
  <si>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</si>
  <si>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</si>
  <si>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</si>
  <si>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</si>
  <si>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</si>
  <si>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</si>
  <si>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</si>
  <si>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</si>
  <si>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</si>
  <si>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</si>
  <si>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</si>
  <si>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</si>
  <si>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</si>
  <si>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</si>
  <si>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</si>
  <si>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</si>
  <si>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</si>
  <si>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</si>
  <si>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</si>
  <si>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</si>
  <si>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</si>
  <si>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</si>
  <si>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</si>
  <si>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</si>
  <si>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</si>
  <si>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</si>
  <si>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</si>
  <si>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</si>
  <si>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</si>
  <si>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</si>
  <si>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</si>
  <si>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</si>
  <si>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</si>
  <si>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</si>
  <si>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</si>
  <si>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</si>
  <si>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</si>
  <si>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</si>
  <si>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</si>
  <si>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</si>
  <si>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</si>
  <si>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</si>
  <si>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</si>
  <si>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</si>
  <si>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</si>
  <si>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</si>
  <si>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</si>
  <si>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</si>
  <si>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</si>
  <si>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</si>
  <si>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</si>
  <si>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</si>
  <si>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</si>
  <si>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</si>
  <si>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</si>
  <si>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</si>
  <si>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</si>
  <si>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</si>
  <si>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</si>
  <si>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</si>
  <si>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</si>
  <si>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</si>
  <si>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</si>
  <si>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</si>
  <si>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</si>
  <si>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</si>
  <si>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</si>
  <si>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</si>
  <si>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</si>
  <si>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</si>
  <si>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</si>
  <si>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</si>
  <si>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</si>
  <si>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</si>
  <si>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</si>
  <si>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</si>
  <si>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</si>
  <si>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</si>
  <si>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</si>
  <si>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</si>
  <si>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</si>
  <si>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</si>
  <si>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</si>
  <si>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</si>
  <si>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</si>
  <si>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</si>
  <si>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</si>
  <si>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</si>
  <si>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</si>
  <si>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</si>
  <si>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</si>
  <si>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</si>
  <si>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</si>
  <si>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</si>
  <si>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</si>
  <si>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</si>
  <si>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</si>
  <si>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</si>
  <si>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</si>
  <si>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</si>
  <si>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</si>
  <si>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</si>
  <si>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</si>
  <si>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</si>
  <si>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</si>
  <si>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</si>
  <si>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</si>
  <si>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</si>
  <si>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</si>
  <si>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</si>
  <si>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</si>
  <si>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</si>
  <si>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</si>
  <si>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</si>
  <si>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</si>
  <si>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</si>
  <si>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</si>
  <si>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</si>
  <si>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</si>
  <si>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</si>
  <si>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</si>
  <si>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</si>
  <si>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</si>
  <si>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</si>
  <si>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</si>
  <si>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</si>
  <si>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</si>
  <si>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</si>
  <si>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</si>
  <si>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</si>
  <si>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</si>
  <si>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</si>
  <si>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</si>
  <si>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</si>
  <si>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</si>
  <si>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</si>
  <si>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</si>
  <si>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</si>
  <si>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</si>
  <si>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</si>
  <si>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</si>
  <si>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</si>
  <si>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</si>
  <si>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</si>
  <si>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</si>
  <si>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</si>
  <si>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</si>
  <si>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</si>
  <si>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</si>
  <si>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</si>
  <si>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</si>
  <si>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</si>
  <si>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</si>
  <si>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</si>
  <si>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</si>
  <si>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</si>
  <si>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</si>
  <si>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</si>
  <si>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</si>
  <si>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</si>
  <si>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</si>
  <si>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</si>
  <si>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</si>
  <si>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</si>
  <si>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</si>
  <si>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</si>
  <si>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</si>
  <si>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</si>
  <si>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</si>
  <si>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</si>
  <si>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</si>
  <si>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</si>
  <si>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</si>
  <si>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</si>
  <si>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</si>
  <si>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</si>
  <si>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</si>
  <si>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</si>
  <si>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</si>
  <si>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</si>
  <si>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</si>
  <si>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</si>
  <si>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</si>
  <si>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</si>
  <si>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</si>
  <si>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</si>
  <si>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</si>
  <si>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</si>
  <si>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</si>
  <si>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</si>
  <si>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</si>
  <si>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</si>
  <si>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</si>
  <si>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</si>
  <si>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</si>
  <si>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</si>
  <si>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</si>
  <si>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</si>
  <si>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</si>
  <si>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</si>
  <si>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</si>
  <si>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</si>
  <si>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</si>
  <si>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</si>
  <si>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</si>
  <si>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</si>
  <si>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</si>
  <si>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</si>
  <si>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</si>
  <si>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</si>
  <si>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</si>
  <si>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</si>
  <si>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</si>
  <si>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</si>
  <si>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</si>
  <si>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</si>
  <si>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</si>
  <si>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</si>
  <si>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</si>
  <si>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</si>
  <si>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</si>
  <si>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</si>
  <si>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</si>
  <si>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</si>
  <si>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</si>
  <si>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</si>
  <si>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</si>
  <si>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</si>
  <si>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</si>
  <si>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</si>
  <si>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</si>
  <si>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</si>
  <si>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</si>
  <si>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</si>
  <si>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</si>
  <si>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</si>
  <si>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</si>
  <si>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</si>
  <si>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</si>
  <si>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</si>
  <si>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</si>
  <si>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</si>
  <si>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</si>
  <si>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</si>
  <si>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</si>
  <si>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</si>
  <si>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</si>
  <si>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</si>
  <si>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</si>
  <si>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</si>
  <si>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</si>
  <si>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</si>
  <si>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</si>
  <si>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</si>
  <si>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</si>
  <si>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</si>
  <si>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</si>
  <si>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</si>
  <si>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</si>
  <si>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</si>
  <si>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</si>
  <si>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</si>
  <si>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</si>
  <si>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</si>
  <si>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</si>
  <si>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</si>
  <si>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</si>
  <si>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</si>
  <si>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</si>
  <si>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</si>
  <si>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</si>
  <si>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</si>
  <si>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</si>
  <si>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</si>
  <si>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</si>
  <si>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</si>
  <si>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</si>
  <si>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</si>
  <si>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</si>
  <si>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</si>
  <si>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</si>
  <si>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</si>
  <si>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</si>
  <si>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</si>
  <si>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</si>
  <si>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</si>
  <si>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</si>
  <si>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</si>
  <si>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</si>
  <si>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</si>
  <si>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</si>
  <si>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</si>
  <si>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</si>
  <si>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</si>
  <si>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</si>
  <si>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</si>
  <si>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</si>
  <si>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</si>
  <si>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</si>
  <si>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</si>
  <si>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</si>
  <si>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</si>
  <si>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</si>
  <si>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</si>
  <si>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</si>
  <si>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</si>
  <si>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</si>
  <si>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</si>
  <si>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</si>
  <si>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</si>
  <si>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</si>
  <si>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</si>
  <si>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</si>
  <si>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</si>
  <si>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</si>
  <si>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</si>
  <si>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</si>
  <si>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</si>
  <si>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</si>
  <si>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</si>
  <si>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</si>
  <si>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</si>
  <si>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</si>
  <si>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</si>
  <si>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</si>
  <si>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</si>
  <si>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</si>
  <si>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</si>
  <si>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</si>
  <si>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</si>
  <si>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</si>
  <si>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</si>
  <si>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</si>
  <si>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</si>
  <si>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</si>
  <si>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</si>
  <si>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</si>
  <si>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</si>
  <si>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</si>
  <si>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</si>
  <si>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</si>
  <si>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</si>
  <si>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</si>
  <si>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</si>
  <si>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</si>
  <si>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</si>
  <si>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</si>
  <si>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</si>
  <si>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</si>
  <si>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</si>
  <si>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</si>
  <si>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</si>
  <si>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</si>
  <si>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</si>
  <si>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</si>
  <si>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</si>
  <si>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</si>
  <si>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</si>
  <si>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</si>
  <si>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</si>
  <si>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</si>
  <si>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</si>
  <si>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</si>
  <si>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</si>
  <si>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</si>
  <si>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</si>
  <si>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</si>
  <si>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</si>
  <si>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</si>
  <si>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</si>
  <si>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</si>
  <si>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</si>
  <si>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</si>
  <si>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</si>
  <si>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</si>
  <si>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</si>
  <si>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</si>
  <si>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</si>
  <si>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</si>
  <si>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</si>
  <si>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</si>
  <si>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</si>
  <si>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</si>
  <si>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</si>
  <si>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</si>
  <si>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</si>
  <si>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</si>
  <si>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</si>
  <si>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</si>
  <si>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</si>
  <si>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</si>
  <si>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</si>
  <si>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</si>
  <si>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</si>
  <si>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</si>
  <si>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</si>
  <si>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</si>
  <si>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</si>
  <si>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</si>
  <si>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</si>
  <si>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</si>
  <si>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</si>
  <si>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</si>
  <si>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</si>
  <si>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</si>
  <si>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</si>
  <si>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</si>
  <si>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</si>
  <si>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</si>
  <si>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</si>
  <si>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</si>
  <si>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</si>
  <si>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</si>
  <si>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</si>
  <si>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</si>
  <si>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</si>
  <si>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</si>
  <si>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</si>
  <si>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</si>
  <si>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</si>
  <si>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</si>
  <si>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</si>
  <si>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</si>
  <si>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</si>
  <si>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</si>
  <si>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</si>
  <si>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</si>
  <si>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</si>
  <si>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</si>
  <si>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</si>
  <si>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</si>
  <si>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</si>
  <si>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</si>
  <si>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</si>
  <si>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</si>
  <si>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</si>
  <si>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</si>
  <si>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</si>
  <si>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</si>
  <si>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</si>
  <si>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</si>
  <si>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</si>
  <si>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</si>
  <si>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</si>
  <si>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</si>
  <si>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</si>
  <si>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</si>
  <si>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</si>
  <si>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</si>
  <si>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</si>
  <si>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</si>
  <si>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</si>
  <si>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</si>
  <si>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</si>
  <si>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</si>
  <si>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</si>
  <si>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</si>
  <si>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</si>
  <si>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</si>
  <si>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</si>
  <si>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</si>
  <si>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</si>
  <si>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</si>
  <si>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</si>
  <si>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</si>
  <si>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</si>
  <si>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</si>
  <si>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</si>
  <si>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</si>
  <si>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</si>
  <si>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</si>
  <si>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</si>
  <si>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</si>
  <si>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</si>
  <si>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</si>
  <si>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</si>
  <si>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</si>
  <si>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</si>
  <si>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</si>
  <si>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</si>
  <si>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</si>
  <si>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</si>
  <si>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</si>
  <si>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</si>
  <si>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</si>
  <si>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</si>
  <si>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</si>
  <si>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</si>
  <si>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</si>
  <si>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</si>
  <si>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</si>
  <si>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</si>
  <si>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</si>
  <si>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</si>
  <si>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</si>
  <si>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</si>
  <si>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</si>
  <si>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</si>
  <si>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</si>
  <si>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</si>
  <si>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</si>
  <si>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</si>
  <si>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</si>
  <si>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</si>
  <si>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</si>
  <si>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</si>
  <si>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</si>
  <si>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</si>
  <si>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</si>
  <si>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</si>
  <si>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</si>
  <si>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</si>
  <si>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</si>
  <si>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</si>
  <si>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</si>
  <si>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</si>
  <si>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</si>
  <si>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</si>
  <si>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</si>
  <si>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</si>
  <si>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</si>
  <si>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</si>
  <si>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</si>
  <si>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</si>
  <si>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</si>
  <si>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</si>
  <si>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</si>
  <si>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</si>
  <si>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</si>
  <si>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</si>
  <si>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</si>
  <si>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</si>
  <si>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</si>
  <si>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</si>
  <si>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</si>
  <si>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</si>
  <si>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</si>
  <si>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</si>
  <si>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</si>
  <si>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</si>
  <si>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</si>
  <si>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</si>
  <si>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</si>
  <si>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</si>
  <si>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</si>
  <si>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</si>
  <si>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</si>
  <si>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</si>
  <si>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</si>
  <si>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</si>
  <si>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</si>
  <si>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</si>
  <si>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</si>
  <si>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</si>
  <si>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</si>
  <si>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</si>
  <si>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</si>
  <si>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</si>
  <si>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</si>
  <si>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</si>
  <si>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</si>
  <si>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</si>
  <si>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</si>
  <si>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</si>
  <si>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</si>
  <si>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</si>
  <si>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</si>
  <si>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</si>
  <si>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</si>
  <si>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</si>
  <si>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</si>
  <si>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</si>
  <si>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</si>
  <si>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</si>
  <si>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</si>
  <si>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</si>
  <si>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</si>
  <si>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</si>
  <si>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</si>
  <si>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</si>
  <si>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</si>
  <si>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</si>
  <si>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</si>
  <si>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</si>
  <si>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</si>
  <si>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</si>
  <si>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</si>
  <si>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</si>
  <si>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</si>
  <si>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</si>
  <si>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</si>
  <si>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</si>
  <si>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</si>
  <si>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</si>
  <si>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</si>
  <si>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</si>
  <si>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</si>
  <si>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</si>
  <si>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</si>
  <si>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</si>
  <si>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</si>
  <si>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</si>
  <si>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</si>
  <si>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</si>
  <si>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</si>
  <si>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</si>
  <si>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</si>
  <si>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</si>
  <si>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</si>
  <si>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</si>
  <si>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</si>
  <si>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</si>
  <si>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</si>
  <si>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</si>
  <si>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</si>
  <si>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</si>
  <si>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</si>
  <si>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</si>
  <si>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</si>
  <si>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</si>
  <si>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</si>
  <si>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</si>
  <si>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</si>
  <si>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</si>
  <si>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</si>
  <si>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</si>
  <si>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</si>
  <si>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</si>
  <si>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</si>
  <si>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</si>
  <si>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</si>
  <si>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</si>
  <si>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</si>
  <si>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</si>
  <si>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</si>
  <si>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</si>
  <si>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</si>
  <si>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</si>
  <si>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</si>
  <si>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</si>
  <si>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</si>
  <si>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</si>
  <si>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</si>
  <si>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</si>
  <si>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</si>
  <si>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</si>
  <si>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</si>
  <si>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</si>
  <si>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</si>
  <si>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</si>
  <si>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</si>
  <si>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</si>
  <si>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</si>
  <si>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</si>
  <si>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</si>
  <si>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</si>
  <si>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</si>
  <si>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</si>
  <si>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</si>
  <si>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</si>
  <si>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</si>
  <si>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</si>
  <si>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</si>
  <si>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</si>
  <si>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</si>
  <si>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</si>
  <si>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</si>
  <si>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</si>
  <si>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</si>
  <si>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</si>
  <si>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</si>
  <si>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</si>
  <si>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</si>
  <si>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</si>
  <si>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</si>
  <si>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</si>
  <si>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</si>
  <si>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</si>
  <si>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</si>
  <si>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</si>
  <si>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</si>
  <si>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</si>
  <si>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</si>
  <si>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</si>
  <si>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</si>
  <si>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</si>
  <si>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</si>
  <si>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</si>
  <si>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</si>
  <si>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</si>
  <si>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</si>
  <si>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</si>
  <si>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</si>
  <si>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</si>
  <si>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</si>
  <si>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</si>
  <si>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</si>
  <si>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</si>
  <si>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</si>
  <si>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</si>
  <si>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</si>
  <si>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</si>
  <si>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</si>
  <si>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</si>
  <si>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</si>
  <si>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</si>
  <si>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</si>
  <si>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</si>
  <si>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</si>
  <si>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</si>
  <si>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</si>
  <si>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</si>
  <si>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</si>
  <si>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</si>
  <si>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</si>
  <si>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</si>
  <si>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</si>
  <si>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</si>
  <si>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</si>
  <si>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</si>
  <si>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</si>
  <si>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</si>
  <si>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</si>
  <si>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</si>
  <si>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</si>
  <si>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</si>
  <si>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</si>
  <si>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</si>
  <si>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</si>
  <si>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</si>
  <si>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</si>
  <si>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</si>
  <si>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</si>
  <si>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</si>
  <si>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</si>
  <si>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</si>
  <si>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</si>
  <si>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</si>
  <si>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</si>
  <si>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</si>
  <si>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</si>
  <si>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</si>
  <si>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</si>
  <si>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</si>
  <si>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</si>
  <si>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</si>
  <si>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</si>
  <si>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</si>
  <si>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</si>
  <si>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</si>
  <si>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</si>
  <si>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</si>
  <si>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</si>
  <si>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</si>
  <si>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</si>
  <si>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</si>
  <si>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</si>
  <si>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</si>
  <si>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</si>
  <si>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</si>
  <si>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</si>
  <si>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</si>
  <si>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</si>
  <si>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</si>
  <si>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</si>
  <si>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</si>
  <si>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</si>
  <si>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</si>
  <si>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</si>
  <si>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</si>
  <si>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</si>
  <si>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</si>
  <si>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</si>
  <si>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</si>
  <si>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</si>
  <si>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</si>
  <si>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</si>
  <si>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</si>
  <si>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</si>
  <si>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</si>
  <si>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</si>
  <si>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</si>
  <si>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</si>
  <si>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</si>
  <si>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</si>
  <si>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</si>
  <si>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</si>
  <si>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</si>
  <si>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</si>
  <si>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</si>
  <si>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</si>
  <si>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</si>
  <si>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</si>
  <si>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</si>
  <si>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</si>
  <si>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</si>
  <si>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</si>
  <si>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</si>
  <si>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</si>
  <si>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</si>
  <si>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</si>
  <si>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</si>
  <si>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</si>
  <si>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</si>
  <si>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</si>
  <si>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</si>
  <si>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</si>
  <si>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</si>
  <si>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</si>
  <si>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</si>
  <si>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</si>
  <si>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</si>
  <si>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</si>
  <si>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</si>
  <si>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</si>
  <si>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</si>
  <si>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</si>
  <si>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</si>
  <si>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</si>
  <si>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</si>
  <si>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</si>
  <si>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</si>
  <si>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</si>
  <si>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</si>
  <si>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</si>
  <si>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</si>
  <si>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</si>
  <si>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</si>
  <si>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</si>
  <si>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</si>
  <si>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</si>
  <si>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</si>
  <si>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</si>
  <si>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</si>
  <si>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</si>
  <si>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</si>
  <si>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</si>
  <si>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</si>
  <si>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</si>
  <si>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</si>
  <si>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</si>
  <si>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</si>
  <si>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</si>
  <si>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</si>
  <si>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</si>
  <si>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</si>
  <si>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</si>
  <si>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</si>
  <si>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</si>
  <si>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</si>
  <si>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</si>
  <si>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</si>
  <si>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</si>
  <si>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</si>
  <si>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</si>
  <si>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</si>
  <si>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</si>
  <si>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</si>
  <si>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</si>
  <si>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</si>
  <si>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</si>
  <si>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</si>
  <si>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</si>
  <si>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</si>
  <si>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</si>
  <si>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</si>
  <si>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</si>
  <si>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</si>
  <si>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</si>
  <si>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</si>
  <si>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</si>
  <si>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</si>
  <si>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</si>
  <si>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</si>
  <si>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</si>
  <si>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</si>
  <si>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</si>
  <si>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</si>
  <si>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</si>
  <si>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</si>
  <si>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</si>
  <si>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</si>
  <si>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</si>
  <si>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</si>
  <si>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</si>
  <si>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</si>
  <si>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</si>
  <si>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</si>
  <si>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</si>
  <si>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</si>
  <si>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</si>
  <si>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</si>
  <si>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</si>
  <si>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</si>
  <si>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</si>
  <si>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</si>
  <si>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</si>
  <si>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</si>
  <si>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</si>
  <si>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</si>
  <si>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</si>
  <si>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</si>
  <si>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</si>
  <si>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</si>
  <si>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</si>
  <si>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</si>
  <si>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</si>
  <si>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</si>
  <si>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</si>
  <si>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</si>
  <si>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</si>
  <si>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</si>
  <si>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</si>
  <si>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</si>
  <si>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</si>
  <si>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</si>
  <si>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</si>
  <si>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</si>
  <si>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</si>
  <si>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</si>
  <si>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</si>
  <si>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</si>
  <si>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</si>
  <si>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</si>
  <si>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</si>
  <si>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</si>
  <si>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</si>
  <si>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</si>
  <si>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</si>
  <si>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</si>
  <si>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</si>
  <si>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</si>
  <si>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</si>
  <si>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</si>
  <si>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</si>
  <si>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</si>
  <si>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</si>
  <si>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</si>
  <si>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</si>
  <si>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</si>
  <si>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</si>
  <si>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</si>
  <si>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</si>
  <si>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</si>
  <si>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</si>
  <si>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</si>
  <si>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</si>
  <si>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</si>
  <si>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</si>
  <si>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</si>
  <si>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</si>
  <si>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</si>
  <si>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</si>
  <si>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</si>
  <si>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</si>
  <si>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</si>
  <si>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</si>
  <si>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</si>
  <si>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</si>
  <si>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</si>
  <si>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</si>
  <si>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</si>
  <si>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</si>
  <si>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</si>
  <si>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</si>
  <si>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</si>
  <si>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</si>
  <si>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</si>
  <si>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</si>
  <si>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</si>
  <si>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</si>
  <si>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</si>
  <si>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</si>
  <si>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</si>
  <si>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</si>
  <si>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</si>
  <si>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</si>
  <si>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</si>
  <si>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</si>
  <si>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</si>
  <si>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</si>
  <si>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</si>
  <si>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</si>
  <si>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</si>
  <si>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</si>
  <si>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</si>
  <si>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</si>
  <si>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</si>
  <si>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</si>
  <si>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</si>
  <si>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</si>
  <si>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</si>
  <si>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</si>
  <si>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</si>
  <si>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</si>
  <si>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</si>
  <si>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</si>
  <si>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</si>
  <si>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</si>
  <si>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</si>
  <si>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</si>
  <si>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</si>
  <si>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</si>
  <si>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</si>
  <si>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</si>
  <si>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</si>
  <si>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</si>
  <si>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</si>
  <si>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</si>
  <si>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</si>
  <si>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</si>
  <si>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</si>
  <si>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</si>
  <si>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</si>
  <si>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</si>
  <si>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</si>
  <si>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</si>
  <si>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</si>
  <si>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</si>
  <si>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</si>
  <si>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</si>
  <si>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</si>
  <si>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</si>
  <si>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</si>
  <si>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</si>
  <si>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</si>
  <si>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</si>
  <si>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</si>
  <si>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</si>
  <si>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</si>
  <si>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</si>
  <si>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</si>
  <si>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</si>
  <si>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</si>
  <si>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</si>
  <si>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</si>
  <si>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</si>
  <si>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</si>
  <si>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</si>
  <si>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</si>
  <si>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</si>
  <si>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</si>
  <si>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</si>
  <si>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</si>
  <si>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</si>
  <si>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</si>
  <si>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</si>
  <si>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</si>
  <si>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</si>
  <si>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</si>
  <si>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</si>
  <si>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</si>
  <si>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</si>
  <si>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</si>
  <si>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</si>
  <si>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</si>
  <si>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</si>
  <si>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</si>
  <si>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</si>
  <si>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</si>
  <si>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</si>
  <si>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</si>
  <si>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</si>
  <si>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</si>
  <si>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</si>
  <si>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</si>
  <si>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</si>
  <si>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</si>
  <si>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</si>
  <si>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</si>
  <si>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</si>
  <si>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</si>
  <si>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</si>
  <si>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</si>
  <si>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</si>
  <si>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</si>
  <si>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</si>
  <si>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</si>
  <si>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</si>
  <si>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</si>
  <si>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</si>
  <si>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</si>
  <si>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</si>
  <si>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</si>
  <si>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</si>
  <si>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</si>
  <si>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</si>
  <si>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</si>
  <si>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</si>
  <si>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</si>
  <si>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</si>
  <si>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</si>
  <si>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</si>
  <si>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</si>
  <si>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</si>
  <si>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</si>
  <si>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</si>
  <si>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</si>
  <si>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</si>
  <si>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</si>
  <si>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</si>
  <si>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</si>
  <si>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</si>
  <si>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</si>
  <si>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</si>
  <si>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</si>
  <si>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</si>
  <si>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</si>
  <si>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</si>
  <si>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</si>
  <si>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</si>
  <si>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</si>
  <si>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</si>
  <si>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</si>
  <si>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</si>
  <si>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</si>
  <si>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</si>
  <si>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</si>
  <si>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</si>
  <si>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</si>
  <si>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</si>
  <si>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</si>
  <si>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</si>
  <si>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</si>
  <si>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</si>
  <si>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</si>
  <si>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</si>
  <si>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</si>
  <si>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</si>
  <si>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</si>
  <si>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</si>
  <si>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</si>
  <si>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</si>
  <si>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</si>
  <si>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</si>
  <si>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</si>
  <si>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</si>
  <si>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</si>
  <si>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</si>
  <si>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</si>
  <si>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</si>
  <si>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</si>
  <si>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</si>
  <si>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</si>
  <si>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</si>
  <si>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</si>
  <si>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</si>
  <si>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</si>
  <si>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</si>
  <si>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</si>
  <si>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</si>
  <si>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</si>
  <si>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</si>
  <si>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</si>
  <si>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</si>
  <si>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</si>
  <si>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</si>
  <si>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</si>
  <si>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</si>
  <si>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</si>
  <si>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</si>
  <si>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</si>
  <si>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</si>
  <si>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</si>
  <si>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</si>
  <si>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</si>
  <si>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</si>
  <si>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</si>
  <si>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</si>
  <si>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</si>
  <si>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</si>
  <si>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</si>
  <si>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</si>
  <si>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</si>
  <si>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</si>
  <si>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</si>
  <si>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</si>
  <si>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</si>
  <si>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</si>
  <si>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</si>
  <si>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</si>
  <si>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</si>
  <si>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</si>
  <si>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</si>
  <si>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</si>
  <si>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</si>
  <si>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</si>
  <si>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</si>
  <si>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</si>
  <si>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</si>
  <si>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</si>
  <si>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</si>
  <si>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</si>
  <si>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</si>
  <si>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</si>
  <si>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</si>
  <si>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</si>
  <si>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</si>
  <si>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</si>
  <si>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</si>
  <si>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</si>
  <si>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</si>
  <si>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</si>
  <si>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</si>
  <si>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</si>
  <si>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</si>
  <si>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</si>
  <si>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</si>
  <si>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</si>
  <si>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</si>
  <si>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</si>
  <si>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</si>
  <si>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</si>
  <si>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</si>
  <si>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</si>
  <si>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</si>
  <si>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</si>
  <si>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</si>
  <si>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</si>
  <si>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</si>
  <si>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</si>
  <si>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</si>
  <si>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</si>
  <si>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</si>
  <si>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</si>
  <si>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</si>
  <si>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</si>
  <si>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</si>
  <si>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</si>
  <si>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</si>
  <si>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</si>
  <si>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</si>
  <si>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</si>
  <si>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</si>
  <si>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</si>
  <si>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</si>
  <si>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</si>
  <si>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</si>
  <si>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</si>
  <si>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</si>
  <si>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</si>
  <si>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</si>
  <si>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</si>
  <si>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</si>
  <si>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</si>
  <si>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</si>
  <si>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</si>
  <si>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</si>
  <si>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</si>
  <si>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</si>
  <si>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</si>
  <si>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</si>
  <si>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</si>
  <si>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</si>
  <si>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</si>
  <si>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</si>
  <si>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</si>
  <si>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</si>
  <si>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</si>
  <si>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</si>
  <si>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</si>
  <si>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</si>
  <si>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</si>
  <si>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</si>
  <si>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</si>
  <si>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</si>
  <si>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</si>
  <si>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</si>
  <si>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</si>
  <si>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</si>
  <si>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</si>
  <si>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</si>
  <si>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</si>
  <si>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</si>
  <si>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</si>
  <si>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</si>
  <si>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</si>
  <si>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</si>
  <si>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</si>
  <si>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</si>
  <si>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</si>
  <si>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</si>
  <si>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</si>
  <si>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</si>
  <si>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</si>
  <si>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</si>
  <si>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</si>
  <si>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</si>
  <si>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</si>
  <si>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</si>
  <si>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</si>
  <si>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</si>
  <si>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</si>
  <si>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</si>
  <si>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</si>
  <si>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</si>
  <si>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</si>
  <si>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</si>
  <si>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</si>
  <si>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</si>
  <si>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</si>
  <si>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</si>
  <si>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</si>
  <si>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</si>
  <si>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</si>
  <si>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</si>
  <si>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</si>
  <si>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</si>
  <si>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</si>
  <si>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</si>
  <si>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</si>
  <si>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</si>
  <si>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</si>
  <si>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</si>
  <si>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</si>
  <si>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</si>
  <si>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</si>
  <si>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</si>
  <si>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</si>
  <si>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</si>
  <si>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</si>
  <si>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</si>
  <si>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</si>
  <si>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</si>
  <si>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</si>
  <si>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</si>
  <si>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</si>
  <si>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</si>
  <si>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</si>
  <si>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</si>
  <si>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</si>
  <si>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</si>
  <si>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</si>
  <si>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</si>
  <si>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</si>
  <si>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</si>
  <si>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</si>
  <si>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</si>
  <si>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</si>
  <si>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</si>
  <si>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</si>
  <si>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</si>
  <si>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</si>
  <si>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</si>
  <si>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</si>
  <si>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</si>
  <si>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</si>
  <si>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</si>
  <si>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</si>
  <si>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</si>
  <si>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</si>
  <si>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</si>
  <si>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</si>
  <si>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</si>
  <si>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</si>
  <si>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</si>
  <si>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</si>
  <si>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</si>
  <si>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</si>
  <si>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</si>
  <si>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</si>
  <si>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</si>
  <si>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</si>
  <si>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</si>
  <si>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</si>
  <si>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</si>
  <si>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</si>
  <si>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</si>
  <si>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</si>
  <si>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</si>
  <si>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</si>
  <si>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</si>
  <si>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</si>
  <si>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</si>
  <si>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</si>
  <si>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</si>
  <si>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</si>
  <si>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</si>
  <si>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</si>
  <si>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</si>
  <si>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</si>
  <si>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</si>
  <si>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</si>
  <si>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</si>
  <si>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</si>
  <si>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</si>
  <si>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</si>
  <si>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</si>
  <si>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</si>
  <si>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</si>
  <si>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</si>
  <si>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</si>
  <si>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</si>
  <si>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</si>
  <si>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</si>
  <si>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</si>
  <si>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</si>
  <si>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</si>
  <si>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</si>
  <si>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</si>
  <si>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</si>
  <si>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</si>
  <si>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</si>
  <si>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</si>
  <si>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</si>
  <si>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</si>
  <si>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</si>
  <si>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</si>
  <si>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</si>
  <si>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</si>
  <si>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</si>
  <si>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</si>
  <si>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</si>
  <si>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</si>
  <si>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</si>
  <si>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</si>
  <si>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</si>
  <si>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</si>
  <si>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</si>
  <si>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</si>
  <si>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</si>
  <si>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</si>
  <si>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</si>
  <si>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</si>
  <si>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</si>
  <si>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</si>
  <si>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</si>
  <si>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</si>
  <si>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</si>
  <si>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</si>
  <si>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</si>
  <si>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</si>
  <si>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</si>
  <si>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</si>
  <si>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</si>
  <si>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</si>
  <si>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</si>
  <si>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</si>
  <si>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</si>
  <si>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</si>
  <si>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</si>
  <si>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</si>
  <si>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</si>
  <si>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</si>
  <si>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</si>
  <si>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</si>
  <si>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</si>
  <si>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</si>
  <si>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</si>
  <si>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</si>
  <si>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</si>
  <si>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</si>
  <si>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</si>
  <si>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</si>
  <si>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</si>
  <si>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</si>
  <si>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</si>
  <si>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</si>
  <si>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</si>
  <si>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</si>
  <si>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</si>
  <si>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</si>
  <si>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</si>
  <si>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</si>
  <si>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</si>
  <si>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</si>
  <si>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</si>
  <si>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</si>
  <si>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</si>
  <si>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</si>
  <si>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</si>
  <si>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</si>
  <si>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</si>
  <si>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</si>
  <si>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</si>
  <si>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</si>
  <si>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</si>
  <si>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</si>
  <si>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</si>
  <si>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</si>
  <si>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</si>
  <si>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</si>
  <si>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</si>
  <si>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</si>
  <si>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</si>
  <si>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</si>
  <si>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</si>
  <si>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</si>
  <si>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</si>
  <si>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</si>
  <si>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</si>
  <si>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</si>
  <si>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</si>
  <si>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</si>
  <si>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</si>
  <si>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</si>
  <si>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</si>
  <si>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</si>
  <si>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</si>
  <si>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</si>
  <si>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</si>
  <si>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</si>
  <si>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</si>
  <si>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</si>
  <si>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</si>
  <si>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</si>
  <si>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</si>
  <si>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</si>
  <si>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</si>
  <si>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</si>
  <si>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</si>
  <si>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</si>
  <si>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</si>
  <si>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</si>
  <si>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</si>
  <si>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</si>
  <si>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</si>
  <si>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</si>
  <si>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</si>
  <si>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</si>
  <si>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</si>
  <si>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</si>
  <si>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</si>
  <si>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</si>
  <si>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</si>
  <si>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</si>
  <si>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</si>
  <si>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</si>
  <si>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</si>
  <si>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</si>
  <si>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</si>
  <si>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</si>
  <si>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</si>
  <si>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</si>
  <si>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</si>
  <si>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</si>
  <si>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</si>
  <si>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</si>
  <si>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</si>
  <si>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</si>
  <si>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</si>
  <si>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</si>
  <si>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</si>
  <si>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</si>
  <si>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</si>
  <si>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</si>
  <si>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</si>
  <si>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</si>
  <si>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</si>
  <si>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</si>
  <si>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</si>
  <si>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</si>
  <si>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</si>
  <si>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</si>
  <si>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</si>
  <si>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</si>
  <si>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</si>
  <si>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</si>
  <si>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</si>
  <si>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</si>
  <si>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</si>
  <si>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</si>
  <si>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</si>
  <si>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</si>
  <si>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</si>
  <si>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</si>
  <si>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</si>
  <si>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</si>
  <si>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</si>
  <si>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</si>
  <si>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</si>
  <si>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</si>
  <si>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</si>
  <si>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</si>
  <si>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</si>
  <si>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</si>
  <si>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</si>
  <si>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</si>
  <si>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</si>
  <si>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</si>
  <si>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</si>
  <si>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</si>
  <si>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</si>
  <si>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</si>
  <si>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</si>
  <si>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</si>
  <si>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</si>
  <si>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</si>
  <si>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</si>
  <si>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</si>
  <si>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</si>
  <si>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</si>
  <si>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</si>
  <si>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</si>
  <si>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</si>
  <si>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</si>
  <si>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</si>
  <si>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</si>
  <si>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</si>
  <si>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</si>
  <si>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</si>
  <si>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</si>
  <si>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</si>
  <si>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</si>
  <si>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</si>
  <si>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</si>
  <si>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</si>
  <si>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</si>
  <si>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</si>
  <si>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</si>
  <si>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</si>
  <si>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</si>
  <si>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</si>
  <si>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</si>
  <si>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</si>
  <si>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</si>
  <si>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</si>
  <si>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</si>
  <si>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</si>
  <si>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</si>
  <si>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</si>
  <si>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</si>
  <si>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</si>
  <si>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</si>
  <si>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</si>
  <si>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</si>
  <si>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</si>
  <si>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</si>
  <si>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</si>
  <si>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</si>
  <si>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</si>
  <si>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</si>
  <si>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</si>
  <si>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</si>
  <si>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</si>
  <si>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</si>
  <si>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</si>
  <si>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</si>
  <si>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</si>
  <si>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</si>
  <si>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</si>
  <si>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</si>
  <si>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</si>
  <si>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</si>
  <si>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</si>
  <si>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</si>
  <si>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</si>
  <si>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</si>
  <si>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</si>
  <si>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</si>
  <si>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</si>
  <si>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</si>
  <si>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</si>
  <si>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</si>
  <si>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</si>
  <si>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</si>
  <si>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</si>
  <si>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</si>
  <si>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</si>
  <si>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</si>
  <si>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</si>
  <si>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</si>
  <si>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</si>
  <si>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</si>
  <si>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</si>
  <si>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</si>
  <si>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</si>
  <si>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</si>
  <si>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</si>
  <si>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</si>
  <si>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</si>
  <si>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</si>
  <si>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</si>
  <si>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</si>
  <si>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</si>
  <si>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</si>
  <si>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</si>
  <si>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</si>
  <si>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</si>
  <si>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</si>
  <si>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</si>
  <si>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</si>
  <si>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</si>
  <si>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</si>
  <si>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</si>
  <si>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</si>
  <si>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</si>
  <si>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</si>
  <si>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</si>
  <si>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</si>
  <si>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</si>
  <si>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</si>
  <si>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</si>
  <si>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</si>
  <si>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</si>
  <si>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</si>
  <si>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</si>
  <si>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</si>
  <si>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</si>
  <si>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</si>
  <si>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</si>
  <si>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</si>
  <si>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</si>
  <si>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</si>
  <si>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</si>
  <si>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</si>
  <si>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</si>
  <si>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</si>
  <si>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</si>
  <si>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</si>
  <si>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</si>
  <si>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</si>
  <si>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</si>
  <si>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</si>
  <si>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</si>
  <si>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</si>
  <si>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</si>
  <si>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</si>
  <si>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</si>
  <si>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</si>
  <si>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</si>
  <si>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</si>
  <si>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</si>
  <si>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</si>
  <si>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</si>
  <si>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</si>
  <si>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</si>
  <si>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</si>
  <si>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</si>
  <si>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</si>
  <si>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</si>
  <si>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</si>
  <si>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</si>
  <si>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</si>
  <si>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</si>
  <si>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</si>
  <si>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</si>
  <si>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</si>
  <si>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</si>
  <si>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</si>
  <si>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</si>
  <si>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</si>
  <si>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</si>
  <si>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</si>
  <si>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</si>
  <si>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</si>
  <si>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</si>
  <si>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</si>
  <si>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</si>
  <si>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</si>
  <si>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</si>
  <si>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</si>
  <si>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</si>
  <si>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</si>
  <si>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</si>
  <si>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</si>
  <si>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</si>
  <si>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</si>
  <si>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</si>
  <si>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</si>
  <si>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</si>
  <si>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</si>
  <si>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</si>
  <si>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</si>
  <si>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</si>
  <si>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</si>
  <si>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</si>
  <si>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</si>
  <si>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</si>
  <si>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</si>
  <si>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</si>
  <si>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</si>
  <si>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</si>
  <si>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</si>
  <si>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</si>
  <si>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</si>
  <si>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</si>
  <si>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</si>
  <si>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</si>
  <si>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</si>
  <si>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</si>
  <si>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</si>
  <si>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</si>
  <si>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</si>
  <si>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</si>
  <si>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</si>
  <si>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</si>
  <si>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</si>
  <si>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</si>
  <si>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</si>
  <si>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</si>
  <si>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</si>
  <si>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</si>
  <si>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</si>
  <si>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</si>
  <si>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</si>
  <si>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</si>
  <si>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</si>
  <si>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</si>
  <si>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</si>
  <si>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</si>
  <si>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</si>
  <si>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</si>
  <si>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</si>
  <si>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</si>
  <si>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</si>
  <si>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</si>
  <si>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</si>
  <si>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</si>
  <si>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</si>
  <si>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</si>
  <si>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</si>
  <si>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</si>
  <si>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</si>
  <si>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</si>
  <si>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</si>
  <si>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</si>
  <si>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</si>
  <si>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</si>
  <si>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</si>
  <si>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</si>
  <si>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</si>
  <si>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</si>
  <si>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</si>
  <si>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</si>
  <si>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</si>
  <si>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</si>
  <si>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</si>
  <si>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</si>
  <si>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</si>
  <si>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</si>
  <si>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</si>
  <si>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</si>
  <si>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</si>
  <si>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</si>
  <si>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</si>
  <si>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</si>
  <si>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</si>
  <si>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</si>
  <si>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</si>
  <si>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</si>
  <si>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</si>
  <si>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</si>
  <si>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</si>
  <si>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</si>
  <si>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</si>
  <si>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</si>
  <si>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</si>
  <si>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</si>
  <si>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</si>
  <si>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</si>
  <si>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</si>
  <si>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</si>
  <si>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</si>
  <si>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</si>
  <si>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</si>
  <si>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</si>
  <si>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</si>
  <si>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</si>
  <si>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</si>
  <si>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</si>
  <si>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</si>
  <si>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</si>
  <si>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</si>
  <si>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</si>
  <si>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</si>
  <si>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</si>
  <si>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</si>
  <si>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</si>
  <si>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</si>
  <si>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</si>
  <si>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</si>
  <si>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</si>
  <si>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</si>
  <si>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</si>
  <si>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</si>
  <si>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</si>
  <si>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</si>
  <si>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</si>
  <si>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</si>
  <si>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</si>
  <si>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</si>
  <si>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</si>
  <si>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</si>
  <si>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</si>
  <si>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</si>
  <si>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</si>
  <si>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</si>
  <si>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</si>
  <si>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</si>
  <si>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</si>
  <si>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</si>
  <si>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</si>
  <si>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</si>
  <si>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</si>
  <si>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</si>
  <si>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</si>
  <si>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</si>
  <si>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</si>
  <si>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</si>
  <si>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</si>
  <si>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</si>
  <si>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</si>
  <si>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</si>
  <si>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</si>
  <si>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</si>
  <si>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</si>
  <si>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</si>
  <si>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</si>
  <si>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</si>
  <si>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</si>
  <si>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</si>
  <si>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</si>
  <si>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</si>
  <si>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</si>
  <si>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</si>
  <si>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</si>
  <si>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</si>
  <si>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</si>
  <si>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</si>
  <si>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</si>
  <si>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</si>
  <si>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</si>
  <si>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</si>
  <si>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</si>
  <si>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</si>
  <si>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</si>
  <si>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</si>
  <si>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</si>
  <si>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</si>
  <si>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</si>
  <si>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</si>
  <si>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</si>
  <si>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</si>
  <si>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</si>
  <si>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</si>
  <si>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</si>
  <si>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</si>
  <si>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</si>
  <si>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</si>
  <si>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</si>
  <si>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</si>
  <si>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</si>
  <si>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</si>
  <si>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</si>
  <si>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</si>
  <si>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</si>
  <si>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</si>
  <si>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</si>
  <si>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</si>
  <si>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</si>
  <si>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</si>
  <si>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</si>
  <si>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</si>
  <si>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</si>
  <si>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</si>
  <si>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</si>
  <si>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</si>
  <si>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</si>
  <si>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</si>
  <si>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</si>
  <si>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</si>
  <si>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</si>
  <si>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</si>
  <si>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</si>
  <si>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</si>
  <si>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</si>
  <si>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</si>
  <si>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</si>
  <si>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</si>
  <si>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</si>
  <si>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</si>
  <si>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</si>
  <si>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</si>
  <si>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</si>
  <si>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</si>
  <si>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</si>
  <si>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</si>
  <si>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</si>
  <si>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</si>
  <si>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</si>
  <si>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</si>
  <si>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</si>
  <si>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</si>
  <si>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</si>
  <si>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</si>
  <si>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</si>
  <si>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</si>
  <si>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</si>
  <si>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</si>
  <si>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</si>
  <si>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</si>
  <si>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</si>
  <si>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</si>
  <si>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</si>
  <si>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</si>
  <si>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</si>
  <si>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</si>
  <si>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</si>
  <si>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</si>
  <si>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</si>
  <si>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</si>
  <si>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</si>
  <si>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</si>
  <si>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</si>
  <si>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</si>
  <si>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</si>
  <si>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</si>
  <si>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</si>
  <si>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</si>
  <si>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</si>
  <si>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</si>
  <si>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</si>
  <si>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</si>
  <si>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</si>
  <si>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</si>
  <si>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</si>
  <si>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</si>
  <si>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</si>
  <si>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</si>
  <si>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</si>
  <si>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</si>
  <si>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</si>
  <si>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</si>
  <si>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</si>
  <si>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</si>
  <si>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</si>
  <si>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</si>
  <si>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</si>
  <si>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</si>
  <si>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</si>
  <si>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</si>
  <si>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</si>
  <si>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</si>
  <si>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</si>
  <si>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</si>
  <si>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</si>
  <si>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</si>
  <si>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</si>
  <si>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</si>
  <si>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</si>
  <si>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</si>
  <si>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</si>
  <si>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</si>
  <si>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</si>
  <si>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</si>
  <si>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</si>
  <si>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</si>
  <si>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</si>
  <si>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</si>
  <si>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</si>
  <si>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</si>
  <si>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</si>
  <si>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</si>
  <si>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</si>
  <si>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</si>
  <si>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</si>
  <si>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</si>
  <si>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</si>
  <si>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</si>
  <si>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</si>
  <si>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</si>
  <si>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</si>
  <si>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</si>
  <si>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</si>
  <si>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</si>
  <si>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</si>
  <si>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</si>
  <si>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</si>
  <si>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</si>
  <si>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</si>
  <si>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</si>
  <si>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</si>
  <si>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</si>
  <si>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</si>
  <si>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</si>
  <si>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</si>
  <si>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</si>
  <si>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</si>
  <si>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</si>
  <si>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</si>
  <si>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</si>
  <si>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</si>
  <si>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</si>
  <si>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</si>
  <si>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</si>
  <si>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</si>
  <si>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</si>
  <si>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</si>
  <si>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</si>
  <si>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</si>
  <si>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</si>
  <si>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</si>
  <si>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</si>
  <si>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</si>
  <si>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</si>
  <si>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</si>
  <si>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</si>
  <si>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</si>
  <si>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</si>
  <si>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</si>
  <si>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</si>
  <si>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</si>
  <si>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</si>
  <si>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</si>
  <si>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</si>
  <si>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</si>
  <si>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</si>
  <si>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</si>
  <si>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</si>
  <si>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</si>
  <si>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</si>
  <si>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</si>
  <si>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</si>
  <si>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</si>
  <si>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</si>
  <si>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</si>
  <si>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</si>
  <si>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</si>
  <si>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</si>
  <si>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</si>
  <si>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</si>
  <si>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</si>
  <si>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</si>
  <si>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</si>
  <si>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</si>
  <si>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</si>
  <si>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</si>
  <si>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</si>
  <si>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</si>
  <si>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</si>
  <si>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</si>
  <si>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</si>
  <si>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</si>
  <si>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</si>
  <si>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</si>
  <si>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</si>
  <si>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</si>
  <si>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</si>
  <si>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</si>
  <si>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</si>
  <si>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</si>
  <si>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</si>
  <si>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</si>
  <si>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</si>
  <si>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</si>
  <si>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</si>
  <si>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</si>
  <si>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</si>
  <si>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</si>
  <si>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</si>
  <si>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</si>
  <si>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</si>
  <si>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</si>
  <si>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</si>
  <si>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</si>
  <si>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</si>
  <si>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</si>
  <si>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</si>
  <si>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</si>
  <si>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</si>
  <si>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</si>
  <si>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</si>
  <si>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</si>
  <si>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</si>
  <si>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</si>
  <si>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</si>
  <si>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</si>
  <si>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</si>
  <si>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</si>
  <si>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</si>
  <si>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</si>
  <si>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</si>
  <si>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</si>
  <si>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</si>
  <si>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</si>
  <si>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</si>
  <si>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</si>
  <si>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</si>
  <si>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</si>
  <si>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</si>
  <si>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</si>
  <si>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</si>
  <si>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</si>
  <si>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</si>
  <si>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</si>
  <si>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</si>
  <si>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</si>
  <si>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</si>
  <si>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</si>
  <si>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</si>
  <si>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</si>
  <si>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</si>
  <si>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</si>
  <si>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</si>
  <si>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</si>
  <si>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</si>
  <si>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</si>
  <si>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</si>
  <si>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</si>
  <si>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</si>
  <si>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</si>
  <si>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</si>
  <si>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</si>
  <si>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</si>
  <si>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</si>
  <si>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</si>
  <si>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</si>
  <si>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</si>
  <si>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</si>
  <si>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</si>
  <si>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</si>
  <si>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</si>
  <si>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</si>
  <si>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</si>
  <si>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</si>
  <si>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</si>
  <si>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</si>
  <si>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</si>
  <si>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</si>
  <si>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</si>
  <si>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</si>
  <si>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</si>
  <si>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</si>
  <si>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</si>
  <si>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</si>
  <si>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</si>
  <si>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</si>
  <si>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</si>
  <si>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</si>
  <si>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</si>
  <si>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</si>
  <si>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</si>
  <si>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</si>
  <si>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</si>
  <si>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</si>
  <si>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</si>
  <si>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</si>
  <si>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</si>
  <si>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</si>
  <si>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</si>
  <si>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</si>
  <si>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</si>
  <si>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</si>
  <si>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</si>
  <si>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</si>
  <si>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</si>
  <si>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</si>
  <si>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</si>
  <si>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</si>
  <si>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</si>
  <si>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</si>
  <si>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</si>
  <si>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</si>
  <si>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</si>
  <si>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</si>
  <si>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</si>
  <si>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</si>
  <si>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</si>
  <si>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</si>
  <si>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</si>
  <si>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</si>
  <si>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</si>
  <si>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</si>
  <si>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</si>
  <si>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</si>
  <si>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</si>
  <si>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</si>
  <si>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</si>
  <si>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</si>
  <si>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</si>
  <si>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</si>
  <si>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</si>
  <si>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</si>
  <si>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</si>
  <si>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</si>
  <si>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</si>
  <si>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</si>
  <si>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</si>
  <si>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</si>
  <si>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</si>
  <si>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</si>
  <si>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</si>
  <si>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</si>
  <si>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</si>
  <si>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</si>
  <si>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</si>
  <si>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</si>
  <si>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</si>
  <si>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</si>
  <si>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</si>
  <si>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</si>
  <si>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</si>
  <si>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</si>
  <si>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</si>
  <si>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</si>
  <si>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</si>
  <si>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</si>
  <si>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</si>
  <si>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</si>
  <si>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</si>
  <si>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</si>
  <si>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</si>
  <si>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</si>
  <si>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</si>
  <si>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</si>
  <si>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</si>
  <si>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</si>
  <si>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</si>
  <si>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</si>
  <si>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</si>
  <si>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</si>
  <si>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</si>
  <si>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</si>
  <si>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</si>
  <si>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</si>
  <si>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</si>
  <si>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</si>
  <si>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</si>
  <si>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</si>
  <si>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</si>
  <si>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</si>
  <si>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</si>
  <si>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</si>
  <si>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</si>
  <si>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</si>
  <si>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</si>
  <si>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</si>
  <si>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</si>
  <si>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</si>
  <si>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</si>
  <si>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</si>
  <si>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</si>
  <si>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</si>
  <si>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</si>
  <si>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</si>
  <si>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</si>
  <si>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</si>
  <si>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</si>
  <si>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</si>
  <si>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</si>
  <si>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</si>
  <si>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</si>
  <si>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</si>
  <si>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</si>
  <si>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</si>
  <si>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</si>
  <si>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</si>
  <si>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</si>
  <si>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</si>
  <si>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</si>
  <si>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</si>
  <si>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</si>
  <si>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</si>
  <si>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</si>
  <si>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</si>
  <si>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</si>
  <si>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</si>
  <si>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</si>
  <si>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</si>
  <si>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</si>
  <si>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</si>
  <si>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</si>
  <si>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</si>
  <si>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</si>
  <si>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</si>
  <si>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</si>
  <si>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</si>
  <si>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</si>
  <si>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</si>
  <si>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</si>
  <si>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</si>
  <si>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</si>
  <si>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</si>
  <si>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</si>
  <si>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</si>
  <si>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</si>
  <si>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</si>
  <si>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</si>
  <si>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</si>
  <si>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</si>
  <si>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</si>
  <si>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</si>
  <si>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</si>
  <si>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</si>
  <si>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</si>
  <si>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</si>
  <si>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</si>
  <si>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</si>
  <si>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</si>
  <si>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</si>
  <si>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</si>
  <si>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</si>
  <si>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</si>
  <si>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</si>
  <si>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</si>
  <si>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</si>
  <si>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</si>
  <si>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</si>
  <si>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</si>
  <si>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</si>
  <si>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</si>
  <si>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</si>
  <si>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</si>
  <si>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</si>
  <si>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</si>
  <si>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</si>
  <si>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</si>
  <si>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</si>
  <si>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</si>
  <si>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</si>
  <si>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</si>
  <si>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</si>
  <si>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</si>
  <si>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</si>
  <si>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</si>
  <si>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</si>
  <si>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</si>
  <si>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</si>
  <si>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</si>
  <si>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</si>
  <si>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</si>
  <si>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</si>
  <si>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</si>
  <si>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</si>
  <si>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</si>
  <si>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</si>
  <si>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</si>
  <si>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</si>
  <si>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</si>
  <si>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</si>
  <si>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</si>
  <si>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</si>
  <si>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</si>
  <si>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</si>
  <si>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</si>
  <si>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</si>
  <si>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</si>
  <si>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</si>
  <si>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</si>
  <si>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</si>
  <si>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</si>
  <si>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</si>
  <si>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</si>
  <si>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</si>
  <si>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</si>
  <si>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</si>
  <si>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</si>
  <si>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</si>
  <si>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</si>
  <si>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</si>
  <si>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</si>
  <si>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</si>
  <si>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</si>
  <si>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</si>
  <si>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</si>
  <si>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</si>
  <si>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</si>
  <si>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</si>
  <si>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</si>
  <si>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</si>
  <si>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</si>
  <si>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</si>
  <si>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</si>
  <si>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</si>
  <si>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</si>
  <si>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</si>
  <si>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</si>
  <si>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</si>
  <si>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</si>
  <si>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</si>
  <si>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</si>
  <si>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</si>
  <si>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</si>
  <si>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</si>
  <si>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</si>
  <si>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</si>
  <si>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</si>
  <si>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</si>
  <si>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</si>
  <si>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</si>
  <si>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</si>
  <si>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</si>
  <si>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</si>
  <si>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</si>
  <si>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</si>
  <si>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</si>
  <si>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</si>
  <si>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</si>
  <si>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</si>
  <si>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</si>
  <si>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</si>
  <si>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</si>
  <si>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</si>
  <si>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</si>
  <si>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</si>
  <si>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</si>
  <si>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</si>
  <si>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</si>
  <si>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</si>
  <si>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</si>
  <si>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</si>
  <si>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</si>
  <si>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</si>
  <si>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</si>
  <si>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</si>
  <si>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</si>
  <si>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</si>
  <si>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</si>
  <si>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</si>
  <si>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</si>
  <si>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</si>
  <si>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</si>
  <si>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</si>
  <si>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</si>
  <si>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</si>
  <si>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</si>
  <si>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</si>
  <si>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</si>
  <si>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</si>
  <si>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</si>
  <si>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</si>
  <si>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</si>
  <si>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</si>
  <si>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</si>
  <si>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</si>
  <si>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</si>
  <si>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</si>
  <si>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</si>
  <si>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</si>
  <si>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</si>
  <si>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</si>
  <si>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</si>
  <si>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</si>
  <si>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</si>
  <si>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</si>
  <si>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</si>
  <si>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</si>
  <si>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</si>
  <si>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</si>
  <si>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</si>
  <si>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</si>
  <si>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</si>
  <si>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</si>
  <si>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</si>
  <si>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</si>
  <si>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</si>
  <si>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</si>
  <si>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</si>
  <si>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</si>
  <si>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</si>
  <si>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</si>
  <si>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</si>
  <si>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</si>
  <si>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</si>
  <si>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</si>
  <si>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</si>
  <si>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</si>
  <si>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</si>
  <si>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</si>
  <si>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</si>
  <si>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</si>
  <si>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</si>
  <si>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</si>
  <si>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</si>
  <si>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</si>
  <si>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</si>
  <si>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</si>
  <si>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</si>
  <si>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</si>
  <si>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</si>
  <si>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</si>
  <si>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</si>
  <si>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</si>
  <si>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</si>
  <si>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</si>
  <si>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</si>
  <si>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</si>
  <si>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</si>
  <si>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</si>
  <si>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</si>
  <si>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</si>
  <si>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</si>
  <si>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</si>
  <si>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</si>
  <si>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</si>
  <si>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</si>
  <si>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</si>
  <si>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</si>
  <si>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</si>
  <si>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</si>
  <si>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</si>
  <si>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</si>
  <si>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</si>
  <si>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</si>
  <si>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</si>
  <si>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</si>
  <si>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</si>
  <si>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</si>
  <si>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</si>
  <si>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</si>
  <si>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</si>
  <si>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</si>
  <si>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</si>
  <si>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</si>
  <si>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</si>
  <si>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</si>
  <si>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</si>
  <si>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</si>
  <si>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</si>
  <si>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</si>
  <si>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</si>
  <si>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</si>
  <si>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</si>
  <si>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</si>
  <si>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</si>
  <si>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</si>
  <si>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</si>
  <si>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</si>
  <si>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</si>
  <si>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</si>
  <si>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</si>
  <si>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</si>
  <si>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</si>
  <si>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</si>
  <si>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</si>
  <si>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</si>
  <si>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</si>
  <si>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</si>
  <si>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</si>
  <si>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</si>
  <si>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</si>
  <si>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</si>
  <si>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</si>
  <si>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</si>
  <si>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</si>
  <si>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</si>
  <si>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</si>
  <si>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</si>
  <si>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</si>
  <si>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</si>
  <si>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</si>
  <si>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</si>
  <si>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</si>
  <si>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</si>
  <si>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</si>
  <si>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</si>
  <si>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</si>
  <si>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</si>
  <si>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</si>
  <si>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</si>
  <si>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</si>
  <si>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</si>
  <si>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</si>
  <si>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</si>
  <si>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</si>
  <si>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</si>
  <si>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</si>
  <si>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</si>
  <si>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</si>
  <si>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</si>
  <si>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</si>
  <si>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</si>
  <si>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</si>
  <si>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</si>
  <si>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</si>
  <si>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</si>
  <si>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</si>
  <si>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</si>
  <si>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</si>
  <si>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</si>
  <si>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</si>
  <si>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</si>
  <si>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</si>
  <si>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</si>
  <si>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</si>
  <si>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</si>
  <si>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</si>
  <si>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</si>
  <si>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</si>
  <si>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</si>
  <si>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</si>
  <si>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</si>
  <si>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</si>
  <si>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</si>
  <si>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</si>
  <si>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</si>
  <si>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</si>
  <si>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</si>
  <si>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</si>
  <si>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</si>
  <si>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</si>
  <si>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</si>
  <si>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</si>
  <si>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</si>
  <si>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</si>
  <si>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</si>
  <si>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</si>
  <si>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</si>
  <si>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</si>
  <si>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</si>
  <si>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</si>
  <si>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</si>
  <si>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</si>
  <si>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</si>
  <si>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</si>
  <si>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</si>
  <si>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</si>
  <si>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</si>
  <si>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</si>
  <si>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</si>
  <si>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</si>
  <si>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</si>
  <si>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</si>
  <si>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</si>
  <si>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</si>
  <si>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</si>
  <si>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</si>
  <si>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</si>
  <si>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</si>
  <si>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</si>
  <si>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</si>
  <si>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</si>
  <si>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</si>
  <si>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</si>
  <si>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</si>
  <si>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</si>
  <si>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</si>
  <si>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</si>
  <si>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</si>
  <si>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</si>
  <si>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</si>
  <si>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</si>
  <si>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</si>
  <si>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</si>
  <si>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</si>
  <si>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</si>
  <si>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</si>
  <si>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</si>
  <si>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</si>
  <si>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</si>
  <si>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</si>
  <si>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</si>
  <si>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</si>
  <si>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</si>
  <si>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</si>
  <si>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</si>
  <si>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</si>
  <si>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</si>
  <si>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</si>
  <si>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</si>
  <si>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</si>
  <si>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</si>
  <si>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</si>
  <si>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</si>
  <si>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</si>
  <si>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</si>
  <si>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</si>
  <si>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</si>
  <si>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</si>
  <si>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</si>
  <si>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</si>
  <si>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</si>
  <si>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</si>
  <si>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</si>
  <si>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</si>
  <si>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</si>
  <si>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</si>
  <si>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</si>
  <si>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</si>
  <si>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</si>
  <si>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</si>
  <si>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</si>
  <si>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</si>
  <si>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</si>
  <si>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</si>
  <si>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</si>
  <si>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</si>
  <si>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</si>
  <si>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</si>
  <si>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</si>
  <si>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</si>
  <si>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</si>
  <si>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</si>
  <si>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</si>
  <si>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</si>
  <si>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</si>
  <si>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</si>
  <si>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</si>
  <si>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</si>
  <si>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</si>
  <si>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</si>
  <si>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</si>
  <si>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</si>
  <si>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</si>
  <si>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</si>
  <si>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</si>
  <si>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</si>
  <si>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</si>
  <si>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</si>
  <si>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</si>
  <si>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</si>
  <si>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</si>
  <si>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</si>
  <si>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</si>
  <si>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</si>
  <si>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</si>
  <si>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</si>
  <si>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</si>
  <si>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</si>
  <si>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</si>
  <si>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</si>
  <si>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</si>
  <si>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</si>
  <si>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</si>
  <si>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</si>
  <si>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</si>
  <si>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</si>
  <si>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</si>
  <si>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</si>
  <si>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</si>
  <si>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</si>
  <si>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</si>
  <si>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</si>
  <si>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</si>
  <si>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</si>
  <si>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</si>
  <si>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</si>
  <si>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</si>
  <si>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</si>
  <si>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</si>
  <si>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</si>
  <si>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</si>
  <si>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</si>
  <si>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</si>
  <si>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</si>
  <si>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</si>
  <si>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</si>
  <si>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</si>
  <si>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</si>
  <si>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</si>
  <si>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</si>
  <si>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</si>
  <si>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</si>
  <si>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</si>
  <si>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</si>
  <si>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</si>
  <si>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</si>
  <si>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</si>
  <si>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</si>
  <si>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</si>
  <si>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</si>
  <si>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</si>
  <si>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</si>
  <si>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</si>
  <si>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</si>
  <si>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</si>
  <si>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</si>
  <si>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</si>
  <si>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</si>
  <si>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</si>
  <si>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</si>
  <si>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</si>
  <si>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</si>
  <si>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</si>
  <si>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</si>
  <si>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</si>
  <si>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</si>
  <si>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</si>
  <si>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</si>
  <si>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</si>
  <si>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</si>
  <si>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</si>
  <si>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</si>
  <si>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</si>
  <si>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</si>
  <si>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</si>
  <si>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</si>
  <si>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</si>
  <si>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</si>
  <si>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</si>
  <si>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</si>
  <si>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</si>
  <si>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</si>
  <si>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</si>
  <si>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</si>
  <si>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</si>
  <si>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</si>
  <si>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</si>
  <si>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</si>
  <si>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</si>
  <si>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</si>
  <si>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</si>
  <si>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</si>
  <si>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</si>
  <si>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</si>
  <si>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</si>
  <si>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</si>
  <si>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</si>
  <si>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</si>
  <si>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</si>
  <si>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</si>
  <si>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</si>
  <si>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</si>
  <si>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</si>
  <si>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</si>
  <si>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</si>
  <si>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</si>
  <si>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</si>
  <si>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</si>
  <si>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</si>
  <si>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</si>
  <si>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</si>
  <si>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</si>
  <si>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</si>
  <si>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</si>
  <si>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</si>
  <si>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</si>
  <si>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</si>
  <si>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</si>
  <si>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</si>
  <si>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</si>
  <si>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</si>
  <si>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</si>
  <si>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</si>
  <si>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</si>
  <si>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</si>
  <si>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</si>
  <si>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</si>
  <si>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</si>
  <si>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</si>
  <si>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</si>
  <si>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</si>
  <si>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</si>
  <si>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</si>
  <si>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</si>
  <si>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</si>
  <si>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</si>
  <si>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</si>
  <si>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</si>
  <si>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</si>
  <si>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</si>
  <si>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</si>
  <si>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</si>
  <si>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</si>
  <si>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</si>
  <si>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</si>
  <si>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</si>
  <si>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</si>
  <si>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</si>
  <si>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</si>
  <si>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</si>
  <si>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</si>
  <si>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</si>
  <si>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</si>
  <si>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</si>
  <si>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</si>
  <si>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</si>
  <si>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</si>
  <si>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</si>
  <si>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</si>
  <si>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</si>
  <si>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</si>
  <si>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</si>
  <si>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</si>
  <si>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</si>
  <si>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</si>
  <si>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</si>
  <si>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</si>
  <si>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</si>
  <si>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</si>
  <si>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</si>
  <si>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</si>
  <si>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</si>
  <si>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</si>
  <si>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</si>
  <si>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</si>
  <si>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</si>
  <si>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</si>
  <si>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</si>
  <si>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</si>
  <si>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</si>
  <si>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</si>
  <si>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</si>
  <si>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</si>
  <si>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</si>
  <si>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</si>
  <si>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</si>
  <si>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</si>
  <si>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</si>
  <si>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</si>
  <si>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</si>
  <si>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</si>
  <si>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</si>
  <si>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</si>
  <si>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</si>
  <si>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</si>
  <si>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</si>
  <si>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</si>
  <si>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</si>
  <si>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</si>
  <si>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</si>
  <si>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</si>
  <si>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</si>
  <si>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</si>
  <si>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</si>
  <si>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</si>
  <si>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</si>
  <si>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</si>
  <si>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</si>
  <si>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</si>
  <si>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</si>
  <si>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</si>
  <si>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</si>
  <si>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</si>
  <si>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</si>
  <si>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</si>
  <si>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</si>
  <si>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</si>
  <si>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</si>
  <si>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</si>
  <si>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</si>
  <si>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</si>
  <si>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</si>
  <si>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</si>
  <si>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</si>
  <si>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</si>
  <si>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</si>
  <si>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</si>
  <si>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</si>
  <si>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</si>
  <si>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</si>
  <si>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</si>
  <si>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</si>
  <si>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</si>
  <si>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</si>
  <si>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</si>
  <si>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</si>
  <si>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</si>
  <si>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</si>
  <si>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</si>
  <si>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</si>
  <si>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</si>
  <si>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</si>
  <si>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</si>
  <si>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</si>
  <si>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</si>
  <si>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</si>
  <si>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</si>
  <si>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</si>
  <si>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</si>
  <si>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</si>
  <si>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</si>
  <si>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</si>
  <si>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</si>
  <si>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</si>
  <si>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</si>
  <si>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</si>
  <si>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</si>
  <si>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</si>
  <si>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</si>
  <si>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</si>
  <si>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</si>
  <si>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</si>
  <si>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</si>
  <si>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</si>
  <si>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</si>
  <si>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</si>
  <si>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</si>
  <si>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</si>
  <si>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</si>
  <si>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</si>
  <si>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</si>
  <si>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</si>
  <si>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</si>
  <si>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</si>
  <si>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</si>
  <si>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</si>
  <si>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</si>
  <si>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</si>
  <si>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</si>
  <si>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</si>
  <si>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</si>
  <si>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</si>
  <si>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</si>
  <si>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</si>
  <si>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</si>
  <si>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</si>
  <si>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</si>
  <si>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</si>
  <si>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</si>
  <si>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</si>
  <si>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</si>
  <si>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</si>
  <si>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</si>
  <si>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</si>
  <si>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</si>
  <si>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</si>
  <si>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</si>
  <si>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</si>
  <si>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</si>
  <si>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</si>
  <si>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</si>
  <si>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</si>
  <si>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</si>
  <si>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</si>
  <si>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</si>
  <si>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</si>
  <si>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</si>
  <si>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</si>
  <si>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</si>
  <si>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</si>
  <si>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</si>
  <si>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</si>
  <si>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</si>
  <si>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</si>
  <si>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</si>
  <si>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</si>
  <si>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</si>
  <si>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</si>
  <si>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</si>
  <si>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</si>
  <si>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</si>
  <si>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</si>
  <si>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</si>
  <si>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</si>
  <si>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</si>
  <si>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</si>
  <si>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</si>
  <si>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</si>
  <si>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</si>
  <si>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</si>
  <si>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</si>
  <si>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</si>
  <si>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</si>
  <si>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</si>
  <si>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</si>
  <si>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</si>
  <si>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</si>
  <si>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</si>
  <si>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</si>
  <si>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</si>
  <si>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</si>
  <si>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</si>
  <si>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</si>
  <si>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</si>
  <si>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</si>
  <si>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</si>
  <si>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</si>
  <si>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</si>
  <si>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</si>
  <si>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</si>
  <si>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</si>
  <si>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</si>
  <si>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</si>
  <si>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</si>
  <si>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</si>
  <si>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</si>
  <si>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</si>
  <si>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</si>
  <si>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</si>
  <si>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</si>
  <si>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</si>
  <si>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</si>
  <si>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</si>
  <si>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</si>
  <si>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</si>
  <si>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</si>
  <si>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</si>
  <si>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</si>
  <si>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</si>
  <si>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</si>
  <si>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</si>
  <si>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</si>
  <si>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</si>
  <si>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</si>
  <si>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</si>
  <si>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</si>
  <si>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</si>
  <si>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</si>
  <si>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</si>
  <si>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</si>
  <si>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</si>
  <si>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</si>
  <si>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</si>
  <si>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</si>
  <si>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</si>
  <si>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</si>
  <si>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</si>
  <si>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</si>
  <si>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</si>
  <si>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</si>
  <si>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</si>
  <si>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</si>
  <si>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</si>
  <si>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</si>
  <si>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</si>
  <si>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</si>
  <si>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</si>
  <si>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</si>
  <si>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</si>
  <si>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</si>
  <si>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</si>
  <si>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</si>
  <si>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</si>
  <si>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</si>
  <si>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</si>
  <si>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</si>
  <si>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</si>
  <si>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</si>
  <si>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</si>
  <si>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</si>
  <si>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</si>
  <si>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</si>
  <si>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</si>
  <si>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</si>
  <si>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</si>
  <si>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</si>
  <si>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</si>
  <si>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</si>
  <si>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</si>
  <si>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</si>
  <si>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</si>
  <si>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</si>
  <si>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</si>
  <si>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</si>
  <si>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</si>
  <si>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</si>
  <si>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</si>
  <si>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</si>
  <si>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</si>
  <si>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</si>
  <si>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</si>
  <si>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</si>
  <si>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</si>
  <si>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</si>
  <si>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</si>
  <si>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</si>
  <si>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</si>
  <si>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</si>
  <si>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</si>
  <si>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</si>
  <si>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</si>
  <si>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</si>
  <si>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</si>
  <si>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</si>
  <si>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</si>
  <si>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</si>
  <si>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</si>
  <si>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</si>
  <si>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</si>
  <si>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</si>
  <si>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</si>
  <si>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</si>
  <si>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</si>
  <si>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</si>
  <si>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</si>
  <si>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</si>
  <si>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</si>
  <si>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</si>
  <si>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</si>
  <si>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</si>
  <si>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</si>
  <si>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</si>
  <si>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</si>
  <si>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</si>
  <si>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</si>
  <si>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</si>
  <si>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</si>
  <si>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</si>
  <si>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</si>
  <si>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</si>
  <si>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</si>
  <si>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</si>
  <si>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</si>
  <si>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</si>
  <si>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</si>
  <si>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</si>
  <si>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</si>
  <si>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</si>
  <si>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</si>
  <si>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</si>
  <si>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</si>
  <si>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</si>
  <si>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</si>
  <si>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</si>
  <si>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</si>
  <si>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</si>
  <si>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</si>
  <si>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</si>
  <si>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</si>
  <si>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</si>
  <si>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</si>
  <si>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</si>
  <si>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</si>
  <si>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</si>
  <si>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</si>
  <si>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</si>
  <si>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</si>
  <si>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</si>
  <si>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</si>
  <si>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</si>
  <si>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</si>
  <si>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</si>
  <si>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</si>
  <si>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</si>
  <si>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</si>
  <si>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</si>
  <si>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</si>
  <si>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</si>
  <si>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</si>
  <si>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</si>
  <si>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</si>
  <si>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</si>
  <si>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</si>
  <si>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</si>
  <si>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</si>
  <si>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</si>
  <si>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</si>
  <si>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</si>
  <si>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</si>
  <si>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</si>
  <si>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</si>
  <si>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</si>
  <si>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</si>
  <si>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</si>
  <si>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</si>
  <si>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</si>
  <si>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</si>
  <si>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</si>
  <si>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</si>
  <si>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</si>
  <si>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</si>
  <si>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</si>
  <si>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</si>
  <si>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</si>
  <si>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</si>
  <si>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</si>
  <si>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</si>
  <si>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</si>
  <si>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</si>
  <si>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</si>
  <si>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</si>
  <si>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</si>
  <si>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</si>
  <si>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</si>
  <si>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</si>
  <si>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</si>
  <si>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</si>
  <si>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</si>
  <si>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</si>
  <si>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</si>
  <si>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</si>
  <si>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</si>
  <si>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</si>
  <si>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</si>
  <si>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</si>
  <si>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</si>
  <si>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</si>
  <si>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</si>
  <si>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</si>
  <si>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</si>
  <si>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</si>
  <si>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</si>
  <si>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</si>
  <si>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</si>
  <si>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</si>
  <si>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</si>
  <si>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</si>
  <si>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</si>
  <si>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</si>
  <si>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</si>
  <si>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</si>
  <si>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</si>
  <si>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</si>
  <si>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</si>
  <si>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</si>
  <si>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</si>
  <si>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</si>
  <si>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</si>
  <si>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</si>
  <si>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</si>
  <si>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</si>
  <si>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</si>
  <si>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</si>
  <si>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</si>
  <si>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</si>
  <si>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</si>
  <si>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</si>
  <si>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</si>
  <si>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</si>
  <si>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</si>
  <si>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</si>
  <si>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</si>
  <si>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</si>
  <si>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</si>
  <si>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</si>
  <si>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</si>
  <si>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</si>
  <si>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</si>
  <si>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</si>
  <si>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</si>
  <si>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</si>
  <si>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</si>
  <si>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</si>
  <si>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</si>
  <si>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</si>
  <si>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</si>
  <si>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</si>
  <si>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</si>
  <si>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</si>
  <si>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</si>
  <si>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</si>
  <si>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</si>
  <si>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</si>
  <si>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</si>
  <si>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</si>
  <si>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</si>
  <si>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</si>
  <si>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</si>
  <si>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</si>
  <si>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</si>
  <si>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</si>
  <si>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</si>
  <si>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</si>
  <si>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</si>
  <si>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</si>
  <si>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</si>
  <si>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</si>
  <si>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</si>
  <si>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</si>
  <si>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</si>
  <si>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</si>
  <si>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</si>
  <si>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</si>
  <si>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</si>
  <si>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</si>
  <si>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</si>
  <si>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</si>
  <si>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</si>
  <si>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</si>
  <si>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</si>
  <si>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</si>
  <si>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</si>
  <si>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</si>
  <si>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</si>
  <si>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</si>
  <si>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</si>
  <si>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</si>
  <si>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</si>
  <si>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</si>
  <si>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</si>
  <si>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</si>
  <si>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</si>
  <si>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</si>
  <si>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</si>
  <si>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</si>
  <si>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</si>
  <si>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</si>
  <si>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</si>
  <si>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</si>
  <si>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</si>
  <si>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</si>
  <si>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</si>
  <si>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</si>
  <si>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</si>
  <si>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</si>
  <si>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</si>
  <si>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</si>
  <si>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</si>
  <si>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</si>
  <si>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</si>
  <si>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</si>
  <si>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</si>
  <si>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</si>
  <si>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</si>
  <si>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</si>
  <si>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</si>
  <si>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</si>
  <si>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</si>
  <si>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</si>
  <si>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</si>
  <si>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</si>
  <si>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</si>
  <si>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</si>
  <si>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</si>
  <si>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</si>
  <si>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</si>
  <si>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</si>
  <si>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</si>
  <si>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</si>
  <si>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</si>
  <si>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</si>
  <si>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</si>
  <si>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</si>
  <si>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</si>
  <si>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</si>
  <si>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</si>
  <si>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</si>
  <si>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</si>
  <si>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</si>
  <si>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</si>
  <si>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</si>
  <si>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</si>
  <si>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</si>
  <si>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</si>
  <si>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</si>
  <si>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</si>
  <si>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</si>
  <si>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</si>
  <si>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</si>
  <si>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</si>
  <si>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</si>
  <si>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</si>
  <si>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</si>
  <si>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</si>
  <si>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</si>
  <si>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</si>
  <si>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</si>
  <si>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</si>
  <si>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</si>
  <si>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</si>
  <si>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</si>
  <si>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</si>
  <si>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</si>
  <si>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</si>
  <si>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</si>
  <si>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</si>
  <si>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</si>
  <si>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</si>
  <si>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</si>
  <si>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</si>
  <si>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</si>
  <si>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</si>
  <si>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</si>
  <si>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</si>
  <si>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</si>
  <si>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</si>
  <si>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</si>
  <si>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</si>
  <si>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</si>
  <si>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</si>
  <si>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</si>
  <si>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</si>
  <si>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</si>
  <si>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</si>
  <si>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</si>
  <si>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</si>
  <si>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</si>
  <si>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</si>
  <si>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</si>
  <si>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</si>
  <si>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</si>
  <si>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</si>
  <si>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</si>
  <si>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</si>
  <si>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</si>
  <si>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</si>
  <si>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</si>
  <si>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</si>
  <si>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</si>
  <si>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</si>
  <si>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</si>
  <si>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</si>
  <si>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</si>
  <si>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</si>
  <si>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</si>
  <si>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</si>
  <si>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</si>
  <si>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</si>
  <si>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</si>
  <si>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</si>
  <si>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</si>
  <si>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</si>
  <si>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</si>
  <si>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</si>
  <si>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</si>
  <si>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</si>
  <si>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</si>
  <si>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</si>
  <si>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</si>
  <si>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</si>
  <si>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</si>
  <si>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</si>
  <si>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</si>
  <si>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</si>
  <si>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</si>
  <si>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</si>
  <si>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</si>
  <si>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</si>
  <si>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</si>
  <si>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</si>
  <si>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</si>
  <si>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</si>
  <si>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</si>
  <si>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</si>
  <si>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</si>
  <si>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</si>
  <si>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</si>
  <si>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</si>
  <si>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</si>
  <si>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</si>
  <si>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</si>
  <si>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</si>
  <si>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</si>
  <si>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</si>
  <si>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</si>
  <si>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</si>
  <si>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</si>
  <si>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</si>
  <si>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</si>
  <si>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</si>
  <si>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</si>
  <si>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</si>
  <si>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</si>
  <si>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</si>
  <si>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</si>
  <si>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</si>
  <si>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</si>
  <si>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</si>
  <si>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</si>
  <si>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</si>
  <si>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</si>
  <si>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</si>
  <si>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</si>
  <si>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</si>
  <si>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</si>
  <si>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</si>
  <si>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</si>
  <si>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</si>
  <si>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</si>
  <si>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</si>
  <si>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</si>
  <si>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</si>
  <si>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</si>
  <si>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</si>
  <si>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</si>
  <si>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</si>
  <si>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</si>
  <si>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</si>
  <si>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</si>
  <si>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</si>
  <si>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</si>
  <si>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</si>
  <si>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</si>
  <si>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</si>
  <si>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</si>
  <si>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</si>
  <si>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</si>
  <si>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</si>
  <si>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</si>
  <si>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</si>
  <si>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</si>
  <si>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</si>
  <si>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</si>
  <si>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</si>
  <si>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</si>
  <si>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</si>
  <si>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</si>
  <si>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</si>
  <si>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</si>
  <si>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</si>
  <si>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</si>
  <si>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</si>
  <si>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</si>
  <si>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</si>
  <si>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</si>
  <si>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</si>
  <si>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</si>
  <si>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</si>
  <si>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</si>
  <si>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</si>
  <si>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</si>
  <si>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</si>
  <si>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</si>
  <si>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</si>
  <si>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</si>
  <si>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</si>
  <si>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</si>
  <si>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</si>
  <si>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</si>
  <si>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</si>
  <si>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</si>
  <si>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</si>
  <si>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</si>
  <si>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</si>
  <si>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</si>
  <si>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</si>
  <si>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</si>
  <si>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</si>
  <si>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</si>
  <si>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</si>
  <si>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</si>
  <si>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</si>
  <si>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</si>
  <si>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</si>
  <si>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</si>
  <si>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</si>
  <si>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</si>
  <si>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</si>
  <si>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</si>
  <si>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</si>
  <si>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</si>
  <si>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</si>
  <si>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</si>
  <si>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</si>
  <si>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</si>
  <si>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</si>
  <si>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</si>
  <si>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</si>
  <si>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</si>
  <si>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</si>
  <si>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</si>
  <si>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</si>
  <si>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</si>
  <si>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</si>
  <si>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</si>
  <si>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</si>
  <si>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</si>
  <si>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</si>
  <si>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</si>
  <si>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</si>
  <si>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</si>
  <si>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</si>
  <si>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</si>
  <si>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</si>
  <si>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</si>
  <si>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</si>
  <si>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</si>
  <si>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</si>
  <si>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</si>
  <si>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</si>
  <si>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</si>
  <si>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</si>
  <si>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</si>
  <si>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</si>
  <si>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</si>
  <si>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</si>
  <si>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</si>
  <si>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</si>
  <si>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</si>
  <si>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</si>
  <si>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</si>
  <si>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</si>
  <si>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</si>
  <si>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</si>
  <si>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</si>
  <si>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</si>
  <si>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</si>
  <si>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</si>
  <si>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</si>
  <si>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</si>
  <si>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</si>
  <si>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</si>
  <si>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</si>
  <si>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</si>
  <si>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</si>
  <si>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</si>
  <si>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</si>
  <si>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</si>
  <si>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</si>
  <si>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</si>
  <si>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</si>
  <si>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</si>
  <si>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</si>
  <si>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</si>
  <si>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</si>
  <si>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</si>
  <si>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</si>
  <si>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</si>
  <si>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</si>
  <si>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</si>
  <si>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</si>
  <si>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</si>
  <si>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</si>
  <si>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</si>
  <si>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</si>
  <si>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</si>
  <si>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</si>
  <si>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</si>
  <si>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</si>
  <si>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</si>
  <si>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</si>
  <si>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</si>
  <si>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</si>
  <si>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</si>
  <si>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</si>
  <si>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</si>
  <si>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</si>
  <si>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</si>
  <si>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</si>
  <si>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</si>
  <si>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</si>
  <si>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</si>
  <si>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</si>
  <si>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</si>
  <si>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</si>
  <si>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</si>
  <si>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</si>
  <si>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</si>
  <si>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</si>
  <si>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</si>
  <si>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</si>
  <si>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</si>
  <si>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</si>
  <si>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</si>
  <si>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</si>
  <si>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</si>
  <si>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</si>
  <si>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</si>
  <si>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</si>
  <si>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</si>
  <si>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</si>
  <si>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</si>
  <si>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</si>
  <si>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</si>
  <si>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</si>
  <si>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</si>
  <si>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</si>
  <si>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</si>
  <si>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</si>
  <si>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</si>
  <si>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</si>
  <si>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</si>
  <si>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</si>
  <si>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</si>
  <si>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</si>
  <si>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</si>
  <si>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</si>
  <si>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</si>
  <si>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</si>
  <si>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</si>
  <si>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</si>
  <si>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</si>
  <si>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</si>
  <si>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</si>
  <si>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</si>
  <si>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</si>
  <si>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</si>
  <si>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</si>
  <si>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</si>
  <si>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</si>
  <si>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</si>
  <si>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</si>
  <si>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</si>
  <si>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</si>
  <si>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</si>
  <si>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</si>
  <si>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</si>
  <si>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</si>
  <si>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</si>
  <si>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</si>
  <si>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</si>
  <si>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</si>
  <si>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</si>
  <si>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</si>
  <si>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</si>
  <si>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</si>
  <si>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</si>
  <si>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</si>
  <si>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</si>
  <si>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</si>
  <si>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</si>
  <si>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</si>
  <si>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</si>
  <si>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</si>
  <si>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</si>
  <si>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</si>
  <si>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</si>
  <si>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</si>
  <si>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</si>
  <si>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</si>
  <si>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</si>
  <si>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</si>
  <si>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</si>
  <si>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</si>
  <si>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</si>
  <si>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</si>
  <si>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</si>
  <si>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</si>
  <si>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</si>
  <si>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</si>
  <si>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</si>
  <si>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</si>
  <si>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</si>
  <si>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</si>
  <si>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</si>
  <si>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</si>
  <si>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</si>
  <si>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</si>
  <si>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</si>
  <si>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</si>
  <si>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</si>
  <si>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</si>
  <si>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</si>
  <si>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</si>
  <si>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</si>
  <si>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</si>
  <si>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</si>
  <si>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</si>
  <si>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</si>
  <si>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</si>
  <si>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</si>
  <si>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</si>
  <si>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</si>
  <si>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</si>
  <si>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</si>
  <si>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</si>
  <si>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</si>
  <si>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</si>
  <si>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</si>
  <si>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</si>
  <si>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</si>
  <si>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</si>
  <si>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</si>
  <si>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</si>
  <si>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</si>
  <si>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</si>
  <si>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</si>
  <si>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</si>
  <si>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</si>
  <si>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</si>
  <si>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</si>
  <si>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</si>
  <si>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</si>
  <si>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</si>
  <si>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</si>
  <si>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</si>
  <si>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</si>
  <si>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</si>
  <si>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</si>
  <si>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</si>
  <si>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</si>
  <si>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</si>
  <si>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</si>
  <si>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</si>
  <si>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</si>
  <si>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</si>
  <si>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</si>
  <si>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</si>
  <si>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</si>
  <si>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</si>
  <si>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</si>
  <si>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</si>
  <si>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</si>
  <si>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</si>
  <si>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</si>
  <si>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</si>
  <si>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</si>
  <si>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</si>
  <si>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</si>
  <si>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</si>
  <si>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</si>
  <si>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</si>
  <si>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</si>
  <si>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</si>
  <si>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</si>
  <si>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</si>
  <si>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</si>
  <si>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</si>
  <si>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</si>
  <si>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</si>
  <si>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</si>
  <si>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</si>
  <si>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</si>
  <si>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</si>
  <si>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</si>
  <si>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</si>
  <si>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</si>
  <si>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</si>
  <si>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</si>
  <si>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</si>
  <si>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</si>
  <si>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</si>
  <si>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</si>
  <si>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</si>
  <si>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</si>
  <si>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</si>
  <si>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</si>
  <si>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</si>
  <si>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</si>
  <si>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</si>
  <si>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</si>
  <si>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</si>
  <si>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</si>
  <si>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</si>
  <si>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</si>
  <si>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</si>
  <si>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</si>
  <si>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</si>
  <si>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</si>
  <si>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</si>
  <si>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</si>
  <si>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</si>
  <si>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</si>
  <si>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</si>
  <si>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</si>
  <si>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</si>
  <si>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</si>
  <si>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</si>
  <si>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</si>
  <si>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</si>
  <si>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</si>
  <si>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</si>
  <si>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</si>
  <si>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</si>
  <si>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</si>
  <si>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</si>
  <si>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</si>
  <si>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</si>
  <si>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</si>
  <si>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</si>
  <si>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</si>
  <si>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</si>
  <si>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</si>
  <si>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</si>
  <si>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</si>
  <si>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</si>
  <si>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</si>
  <si>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</si>
  <si>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</si>
  <si>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</si>
  <si>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</si>
  <si>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</si>
  <si>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</si>
  <si>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</si>
  <si>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</si>
  <si>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</si>
  <si>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</si>
  <si>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</si>
  <si>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</si>
  <si>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</si>
  <si>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</si>
  <si>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</si>
  <si>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</si>
  <si>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</si>
  <si>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</si>
  <si>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</si>
  <si>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</si>
  <si>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</si>
  <si>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</si>
  <si>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</si>
  <si>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</si>
  <si>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</si>
  <si>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</si>
  <si>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</si>
  <si>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</si>
  <si>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</si>
  <si>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</si>
  <si>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</si>
  <si>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</si>
  <si>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</si>
  <si>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</si>
  <si>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</si>
  <si>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</si>
  <si>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</si>
  <si>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</si>
  <si>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</si>
  <si>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</si>
  <si>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</si>
  <si>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</si>
  <si>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</si>
  <si>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</si>
  <si>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</si>
  <si>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</si>
  <si>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</si>
  <si>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</si>
  <si>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</si>
  <si>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</si>
  <si>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</si>
  <si>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</si>
  <si>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</si>
  <si>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</si>
  <si>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</si>
  <si>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</si>
  <si>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</si>
  <si>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</si>
  <si>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</si>
  <si>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</si>
  <si>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</si>
  <si>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</si>
  <si>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</si>
  <si>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</si>
  <si>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</si>
  <si>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</si>
  <si>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</si>
  <si>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</si>
  <si>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</si>
  <si>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</si>
  <si>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</si>
  <si>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</si>
  <si>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</si>
  <si>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</si>
  <si>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</si>
  <si>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</si>
  <si>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</si>
  <si>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</si>
  <si>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</si>
  <si>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</si>
  <si>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</si>
  <si>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</si>
  <si>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</si>
  <si>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</si>
  <si>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</si>
  <si>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</si>
  <si>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</si>
  <si>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</si>
  <si>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</si>
  <si>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</si>
  <si>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</si>
  <si>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</si>
  <si>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</si>
  <si>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</si>
  <si>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</si>
  <si>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</si>
  <si>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</si>
  <si>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</si>
  <si>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</si>
  <si>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</si>
  <si>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</si>
  <si>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</si>
  <si>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</si>
  <si>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</si>
  <si>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</si>
  <si>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</si>
  <si>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</si>
  <si>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</si>
  <si>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</si>
  <si>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</si>
  <si>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</si>
  <si>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</si>
  <si>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</si>
  <si>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</si>
  <si>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</si>
  <si>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</si>
  <si>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</si>
  <si>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</si>
  <si>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</si>
  <si>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</si>
  <si>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</si>
  <si>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</si>
  <si>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</si>
  <si>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</si>
  <si>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</si>
  <si>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</si>
  <si>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</si>
  <si>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</si>
  <si>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</si>
  <si>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</si>
  <si>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</si>
  <si>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</si>
  <si>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</si>
  <si>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</si>
  <si>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</si>
  <si>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</si>
  <si>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</si>
  <si>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</si>
  <si>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</si>
  <si>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</si>
  <si>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</si>
  <si>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</si>
  <si>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</si>
  <si>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</si>
  <si>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</si>
  <si>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</si>
  <si>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</si>
  <si>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</si>
  <si>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</si>
  <si>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</si>
  <si>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</si>
  <si>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</si>
  <si>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</si>
  <si>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</si>
  <si>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</si>
  <si>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</si>
  <si>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</si>
  <si>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</si>
  <si>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</si>
  <si>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</si>
  <si>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</si>
  <si>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</si>
  <si>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</si>
  <si>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</si>
  <si>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</si>
  <si>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</si>
  <si>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</si>
  <si>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</si>
  <si>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</si>
  <si>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</si>
  <si>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</si>
  <si>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</si>
  <si>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</si>
  <si>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</si>
  <si>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</si>
  <si>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</si>
  <si>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</si>
  <si>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</si>
  <si>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</si>
  <si>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</si>
  <si>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</si>
  <si>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</si>
  <si>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</si>
  <si>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</si>
  <si>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</si>
  <si>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</si>
  <si>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</si>
  <si>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</si>
  <si>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</si>
  <si>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</si>
  <si>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</si>
  <si>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</si>
  <si>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</si>
  <si>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</si>
  <si>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</si>
  <si>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</si>
  <si>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</si>
  <si>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</si>
  <si>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</si>
  <si>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</si>
  <si>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</si>
  <si>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</si>
  <si>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</si>
  <si>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</si>
  <si>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</si>
  <si>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</si>
  <si>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</si>
  <si>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</si>
  <si>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</si>
  <si>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</si>
  <si>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</si>
  <si>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</si>
  <si>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</si>
  <si>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</si>
  <si>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</si>
  <si>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</si>
  <si>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</si>
  <si>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</si>
  <si>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</si>
  <si>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</si>
  <si>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</si>
  <si>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</si>
  <si>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</si>
  <si>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</si>
  <si>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</si>
  <si>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</si>
  <si>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</si>
  <si>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</si>
  <si>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</si>
  <si>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</si>
  <si>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</si>
  <si>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</si>
  <si>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</si>
  <si>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</si>
  <si>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</si>
  <si>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</si>
  <si>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</si>
  <si>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</si>
  <si>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</si>
  <si>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</si>
  <si>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</si>
  <si>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</si>
  <si>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</si>
  <si>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</si>
  <si>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</si>
  <si>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</si>
  <si>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</si>
  <si>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</si>
  <si>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</si>
  <si>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</si>
  <si>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</si>
  <si>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</si>
  <si>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</si>
  <si>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</si>
  <si>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</si>
  <si>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</si>
  <si>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</si>
  <si>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</si>
  <si>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</si>
  <si>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</si>
  <si>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</si>
  <si>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</si>
  <si>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</si>
  <si>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</si>
  <si>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</si>
  <si>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</si>
  <si>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</si>
  <si>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</si>
  <si>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</si>
  <si>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</si>
  <si>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</si>
  <si>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</si>
  <si>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</si>
  <si>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</si>
  <si>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</si>
  <si>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</si>
  <si>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</si>
  <si>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</si>
  <si>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</si>
  <si>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</si>
  <si>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</si>
  <si>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</si>
  <si>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</si>
  <si>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</si>
  <si>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</si>
  <si>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</si>
  <si>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</si>
  <si>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</si>
  <si>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</si>
  <si>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</si>
  <si>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</si>
  <si>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</si>
  <si>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</si>
  <si>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</si>
  <si>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</si>
  <si>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</si>
  <si>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</si>
  <si>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</si>
  <si>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</si>
  <si>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</si>
  <si>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</si>
  <si>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</si>
  <si>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</si>
  <si>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</si>
  <si>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</si>
  <si>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</si>
  <si>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</si>
  <si>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</si>
  <si>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</si>
  <si>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</si>
  <si>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</si>
  <si>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</si>
  <si>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</si>
  <si>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</si>
  <si>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</si>
  <si>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</si>
  <si>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</si>
  <si>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</si>
  <si>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</si>
  <si>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</si>
  <si>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</si>
  <si>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</si>
  <si>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</si>
  <si>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</si>
  <si>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</si>
  <si>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</si>
  <si>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</si>
  <si>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</si>
  <si>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</si>
  <si>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</si>
  <si>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</si>
  <si>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</si>
  <si>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</si>
  <si>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</si>
  <si>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</si>
  <si>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</si>
  <si>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</si>
  <si>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</si>
  <si>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</si>
  <si>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</si>
  <si>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</si>
  <si>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</si>
  <si>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</si>
  <si>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</si>
  <si>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</si>
  <si>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</si>
  <si>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</si>
  <si>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</si>
  <si>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</si>
  <si>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</si>
  <si>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</si>
  <si>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</si>
  <si>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</si>
  <si>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</si>
  <si>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</si>
  <si>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</si>
  <si>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</si>
  <si>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</si>
  <si>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</si>
  <si>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</si>
  <si>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</si>
  <si>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</si>
  <si>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</si>
  <si>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</si>
  <si>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</si>
  <si>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</si>
  <si>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</si>
  <si>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</si>
  <si>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</si>
  <si>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</si>
  <si>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</si>
  <si>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</si>
  <si>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</si>
  <si>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</si>
  <si>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</si>
  <si>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</si>
  <si>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</si>
  <si>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</si>
  <si>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</si>
  <si>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</si>
  <si>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</si>
  <si>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</si>
  <si>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</si>
  <si>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</si>
  <si>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</si>
  <si>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</si>
  <si>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</si>
  <si>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</si>
  <si>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</si>
  <si>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</si>
  <si>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</si>
  <si>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</si>
  <si>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</si>
  <si>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</si>
  <si>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</si>
  <si>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</si>
  <si>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</si>
  <si>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</si>
  <si>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</si>
  <si>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</si>
  <si>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</si>
  <si>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</si>
  <si>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</si>
  <si>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</si>
  <si>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</si>
  <si>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</si>
  <si>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</si>
  <si>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</si>
  <si>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</si>
  <si>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</si>
  <si>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</si>
  <si>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</si>
  <si>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</si>
  <si>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</si>
  <si>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</si>
  <si>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</si>
  <si>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</si>
  <si>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</si>
  <si>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</si>
  <si>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</si>
  <si>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</si>
  <si>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</si>
  <si>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</si>
  <si>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</si>
  <si>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</si>
  <si>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</si>
  <si>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</si>
  <si>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</si>
  <si>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</si>
  <si>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</si>
  <si>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</si>
  <si>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</si>
  <si>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</si>
  <si>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</si>
  <si>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</si>
  <si>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</si>
  <si>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</si>
  <si>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</si>
  <si>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</si>
  <si>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</si>
  <si>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</si>
  <si>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</si>
  <si>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</si>
  <si>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</si>
  <si>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</si>
  <si>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</si>
  <si>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</si>
  <si>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</si>
  <si>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</si>
  <si>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</si>
  <si>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</si>
  <si>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</si>
  <si>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</si>
  <si>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</si>
  <si>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</si>
  <si>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</si>
  <si>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</si>
  <si>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</si>
  <si>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</si>
  <si>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</si>
  <si>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</si>
  <si>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</si>
  <si>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</si>
  <si>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</si>
  <si>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</si>
  <si>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</si>
  <si>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</si>
  <si>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</si>
  <si>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</si>
  <si>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</si>
  <si>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</si>
  <si>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</si>
  <si>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</si>
  <si>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</si>
  <si>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</si>
  <si>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</si>
  <si>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</si>
  <si>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</si>
  <si>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</si>
  <si>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</si>
  <si>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</si>
  <si>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</si>
  <si>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</si>
  <si>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</si>
  <si>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</si>
  <si>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</si>
  <si>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</si>
  <si>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</si>
  <si>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</si>
  <si>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</si>
  <si>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</si>
  <si>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</si>
  <si>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</si>
  <si>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</si>
  <si>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</si>
  <si>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</si>
  <si>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</si>
  <si>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</si>
  <si>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</si>
  <si>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</si>
  <si>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</si>
  <si>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</si>
  <si>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</si>
  <si>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</si>
  <si>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</si>
  <si>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</si>
  <si>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</si>
  <si>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</si>
  <si>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</si>
  <si>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</si>
  <si>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</si>
  <si>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</si>
  <si>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</si>
  <si>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</si>
  <si>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</si>
  <si>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</si>
  <si>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</si>
  <si>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</si>
  <si>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</si>
  <si>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</si>
  <si>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</si>
  <si>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</si>
  <si>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</si>
  <si>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</si>
  <si>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</si>
  <si>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</si>
  <si>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</si>
  <si>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</si>
  <si>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</si>
  <si>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</si>
  <si>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</si>
  <si>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</si>
  <si>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</si>
  <si>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</si>
  <si>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</si>
  <si>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</si>
  <si>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</si>
  <si>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</si>
  <si>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</si>
  <si>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</si>
  <si>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</si>
  <si>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</si>
  <si>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</si>
  <si>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</si>
  <si>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</si>
  <si>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</si>
  <si>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</si>
  <si>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</si>
  <si>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</si>
  <si>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</si>
  <si>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</si>
  <si>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</si>
  <si>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</si>
  <si>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</si>
  <si>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</si>
  <si>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</si>
  <si>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</si>
  <si>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</si>
  <si>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</si>
  <si>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</si>
  <si>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</si>
  <si>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</si>
  <si>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</si>
  <si>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</si>
  <si>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</si>
  <si>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</si>
  <si>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</si>
  <si>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</si>
  <si>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</si>
  <si>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</si>
  <si>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</si>
  <si>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</si>
  <si>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</si>
  <si>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</si>
  <si>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</si>
  <si>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</si>
  <si>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</si>
  <si>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</si>
  <si>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</si>
  <si>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</si>
  <si>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</si>
  <si>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</si>
  <si>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</si>
  <si>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</si>
  <si>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</si>
  <si>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</si>
  <si>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</si>
  <si>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</si>
  <si>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</si>
  <si>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</si>
  <si>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</si>
  <si>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</si>
  <si>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</si>
  <si>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</si>
  <si>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</si>
  <si>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</si>
  <si>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</si>
  <si>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</si>
  <si>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</si>
  <si>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</si>
  <si>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</si>
  <si>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</si>
  <si>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</si>
  <si>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</si>
  <si>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</si>
  <si>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</si>
  <si>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</si>
  <si>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</si>
  <si>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</si>
  <si>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</si>
  <si>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</si>
  <si>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</si>
  <si>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</si>
  <si>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</si>
  <si>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</si>
  <si>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</si>
  <si>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</si>
  <si>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</si>
  <si>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</si>
  <si>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</si>
  <si>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</si>
  <si>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</si>
  <si>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</si>
  <si>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</si>
  <si>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</si>
  <si>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</si>
  <si>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</si>
  <si>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</si>
  <si>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</si>
  <si>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</si>
  <si>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</si>
  <si>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</si>
  <si>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</si>
  <si>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</si>
  <si>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</si>
  <si>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</si>
  <si>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</si>
  <si>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</si>
  <si>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</si>
  <si>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</si>
  <si>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</si>
  <si>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</si>
  <si>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</si>
  <si>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</si>
  <si>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</si>
  <si>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</si>
  <si>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</si>
  <si>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</si>
  <si>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</si>
  <si>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</si>
  <si>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</si>
  <si>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</si>
  <si>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</si>
  <si>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</si>
  <si>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</si>
  <si>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</si>
  <si>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</si>
  <si>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</si>
  <si>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</si>
  <si>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</si>
  <si>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</si>
  <si>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</si>
  <si>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</si>
  <si>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</si>
  <si>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</si>
  <si>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</si>
  <si>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</si>
  <si>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</si>
  <si>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</si>
  <si>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</si>
  <si>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</si>
  <si>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</si>
  <si>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</si>
  <si>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</si>
  <si>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</si>
  <si>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</si>
  <si>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</si>
  <si>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</si>
  <si>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</si>
  <si>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</si>
  <si>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</si>
  <si>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</si>
  <si>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</si>
  <si>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</si>
  <si>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</si>
  <si>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</si>
  <si>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</si>
  <si>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</si>
  <si>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</si>
  <si>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</si>
  <si>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</si>
  <si>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</si>
  <si>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</si>
  <si>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</si>
  <si>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</si>
  <si>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</si>
  <si>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</si>
  <si>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</si>
  <si>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</si>
  <si>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</si>
  <si>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</si>
  <si>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</si>
  <si>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</si>
  <si>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</si>
  <si>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</si>
  <si>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</si>
  <si>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</si>
  <si>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</si>
  <si>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</si>
  <si>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</si>
  <si>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</si>
  <si>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</si>
  <si>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</si>
  <si>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</si>
  <si>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</si>
  <si>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</si>
  <si>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</si>
  <si>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</si>
  <si>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</si>
  <si>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</si>
  <si>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</si>
  <si>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</si>
  <si>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</si>
  <si>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</si>
  <si>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</si>
  <si>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</si>
  <si>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</si>
  <si>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</si>
  <si>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</si>
  <si>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</si>
  <si>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</si>
  <si>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</si>
  <si>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</si>
  <si>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</si>
  <si>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</si>
  <si>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</si>
  <si>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</si>
  <si>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</si>
  <si>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</si>
  <si>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</si>
  <si>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</si>
  <si>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</si>
  <si>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</si>
  <si>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</si>
  <si>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</si>
  <si>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</si>
  <si>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</si>
  <si>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</si>
  <si>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</si>
  <si>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</si>
  <si>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</si>
  <si>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</si>
  <si>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</si>
  <si>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</si>
  <si>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</si>
  <si>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</si>
  <si>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</si>
  <si>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</si>
  <si>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</si>
  <si>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</si>
  <si>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</si>
  <si>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</si>
  <si>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</si>
  <si>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</si>
  <si>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</si>
  <si>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</si>
  <si>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</si>
  <si>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</si>
  <si>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</si>
  <si>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</si>
  <si>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</si>
  <si>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</si>
  <si>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</si>
  <si>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</si>
  <si>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</si>
  <si>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</si>
  <si>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</si>
  <si>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</si>
  <si>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</si>
  <si>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</si>
  <si>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</si>
  <si>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</si>
  <si>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</si>
  <si>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</si>
  <si>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</si>
  <si>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</si>
  <si>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</si>
  <si>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</si>
  <si>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</si>
  <si>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</si>
  <si>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</si>
  <si>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</si>
  <si>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</si>
  <si>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</si>
  <si>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</si>
  <si>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</si>
  <si>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</si>
  <si>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</si>
  <si>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</si>
  <si>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</si>
  <si>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</si>
  <si>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</si>
  <si>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</si>
  <si>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</si>
  <si>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</si>
  <si>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</si>
  <si>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</si>
  <si>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</si>
  <si>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</si>
  <si>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</si>
  <si>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</si>
  <si>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</si>
  <si>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</si>
  <si>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</si>
  <si>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</si>
  <si>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</si>
  <si>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</si>
  <si>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</si>
  <si>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</si>
  <si>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</si>
  <si>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</si>
  <si>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</si>
  <si>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</si>
  <si>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</si>
  <si>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</si>
  <si>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</si>
  <si>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</si>
  <si>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</si>
  <si>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</si>
  <si>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</si>
  <si>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</si>
  <si>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</si>
  <si>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</si>
  <si>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</si>
  <si>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</si>
  <si>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</si>
  <si>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</si>
  <si>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</si>
  <si>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</si>
  <si>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</si>
  <si>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</si>
  <si>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</si>
  <si>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</si>
  <si>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</si>
  <si>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</si>
  <si>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</si>
  <si>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</si>
  <si>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</si>
  <si>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</si>
  <si>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</si>
  <si>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</si>
  <si>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</si>
  <si>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</si>
  <si>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</si>
  <si>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</si>
  <si>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</si>
  <si>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</si>
  <si>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</si>
  <si>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</si>
  <si>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</si>
  <si>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</si>
  <si>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</si>
  <si>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</si>
  <si>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</si>
  <si>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</si>
  <si>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</si>
  <si>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</si>
  <si>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</si>
  <si>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</si>
  <si>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</si>
  <si>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</si>
  <si>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</si>
  <si>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</si>
  <si>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</si>
  <si>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</si>
  <si>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</si>
  <si>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</si>
  <si>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</si>
  <si>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</si>
  <si>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</si>
  <si>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</si>
  <si>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</si>
  <si>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</si>
  <si>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</si>
  <si>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</si>
  <si>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</si>
  <si>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</si>
  <si>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</si>
  <si>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</si>
  <si>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</si>
  <si>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</si>
  <si>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</si>
  <si>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</si>
  <si>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</si>
  <si>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</si>
  <si>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</si>
  <si>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</si>
  <si>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</si>
  <si>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</si>
  <si>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</si>
  <si>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</si>
  <si>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</si>
  <si>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</si>
  <si>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</si>
  <si>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</si>
  <si>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</si>
  <si>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</si>
  <si>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</si>
  <si>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</si>
  <si>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</si>
  <si>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</si>
  <si>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</si>
  <si>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</si>
  <si>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</si>
  <si>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</si>
  <si>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</si>
  <si>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</si>
  <si>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</si>
  <si>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</si>
  <si>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</si>
  <si>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</si>
  <si>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</si>
  <si>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</si>
  <si>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</si>
  <si>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</si>
  <si>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</si>
  <si>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</si>
  <si>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</si>
  <si>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</si>
  <si>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</si>
  <si>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</si>
  <si>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</si>
  <si>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</si>
  <si>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</si>
  <si>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</si>
  <si>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</si>
  <si>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</si>
  <si>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</si>
  <si>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</si>
  <si>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</si>
  <si>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</si>
  <si>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</si>
  <si>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</si>
  <si>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</si>
  <si>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</si>
  <si>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</si>
  <si>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</si>
  <si>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</si>
  <si>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</si>
  <si>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</si>
  <si>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</si>
  <si>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</si>
  <si>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</si>
  <si>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</si>
  <si>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</si>
  <si>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</si>
  <si>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</si>
  <si>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</si>
  <si>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</si>
  <si>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</si>
  <si>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</si>
  <si>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</si>
  <si>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</si>
  <si>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</si>
  <si>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</si>
  <si>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</si>
  <si>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</si>
  <si>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</si>
  <si>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</si>
  <si>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</si>
  <si>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</si>
  <si>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</si>
  <si>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</si>
  <si>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</si>
  <si>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</si>
  <si>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</si>
  <si>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</si>
  <si>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</si>
  <si>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</si>
  <si>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</si>
  <si>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</si>
  <si>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</si>
  <si>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</si>
  <si>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</si>
  <si>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</si>
  <si>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</si>
  <si>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</si>
  <si>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</si>
  <si>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</si>
  <si>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</si>
  <si>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</si>
  <si>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</si>
  <si>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</si>
  <si>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</si>
  <si>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</si>
  <si>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</si>
  <si>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</si>
  <si>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</si>
  <si>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</si>
  <si>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</si>
  <si>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</si>
  <si>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</si>
  <si>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</si>
  <si>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</si>
  <si>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</si>
  <si>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</si>
  <si>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</si>
  <si>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</si>
  <si>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</si>
  <si>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</si>
  <si>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</si>
  <si>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</si>
  <si>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</si>
  <si>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</si>
  <si>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</si>
  <si>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</si>
  <si>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</si>
  <si>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</si>
  <si>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</si>
  <si>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</si>
  <si>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</si>
  <si>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</si>
  <si>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</si>
  <si>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</si>
  <si>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</si>
  <si>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</si>
  <si>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</si>
  <si>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</si>
  <si>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</si>
  <si>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</si>
  <si>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</si>
  <si>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</si>
  <si>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</si>
  <si>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</si>
  <si>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</si>
  <si>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</si>
  <si>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</si>
  <si>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</si>
  <si>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</si>
  <si>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</si>
  <si>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</si>
  <si>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</si>
  <si>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</si>
  <si>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</si>
  <si>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</si>
  <si>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</si>
  <si>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</si>
  <si>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</si>
  <si>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</si>
  <si>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</si>
  <si>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</si>
  <si>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</si>
  <si>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</si>
  <si>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</si>
  <si>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</si>
  <si>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</si>
  <si>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</si>
  <si>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</si>
  <si>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</si>
  <si>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</si>
  <si>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</si>
  <si>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</si>
  <si>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</si>
  <si>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</si>
  <si>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</si>
  <si>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</si>
  <si>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</si>
  <si>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</si>
  <si>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</si>
  <si>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</si>
  <si>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</si>
  <si>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</si>
  <si>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</si>
  <si>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</si>
  <si>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</si>
  <si>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</si>
  <si>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</si>
  <si>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</si>
  <si>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</si>
  <si>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</si>
  <si>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</si>
  <si>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</si>
  <si>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</si>
  <si>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</si>
  <si>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</si>
  <si>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</si>
  <si>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</si>
  <si>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</si>
  <si>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</si>
  <si>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</si>
  <si>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</si>
  <si>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</si>
  <si>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</si>
  <si>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</si>
  <si>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</si>
  <si>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</si>
  <si>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</si>
  <si>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</si>
  <si>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</si>
  <si>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</si>
  <si>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</si>
  <si>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</si>
  <si>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</si>
  <si>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</si>
  <si>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</si>
  <si>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</si>
  <si>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</si>
  <si>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</si>
  <si>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</si>
  <si>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</si>
  <si>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</si>
  <si>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</si>
  <si>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</si>
  <si>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</si>
  <si>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</si>
  <si>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</si>
  <si>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</si>
  <si>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</si>
  <si>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</si>
  <si>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</si>
  <si>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</si>
  <si>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</si>
  <si>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</si>
  <si>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</si>
  <si>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</si>
  <si>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</si>
  <si>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</si>
  <si>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</si>
  <si>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</si>
  <si>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</si>
  <si>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</si>
  <si>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</si>
  <si>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</si>
  <si>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</si>
  <si>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</si>
  <si>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</si>
  <si>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</si>
  <si>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</si>
  <si>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</si>
  <si>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</si>
  <si>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</si>
  <si>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</si>
  <si>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</si>
  <si>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</si>
  <si>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</si>
  <si>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</si>
  <si>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</si>
  <si>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</si>
  <si>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</si>
  <si>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</si>
  <si>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</si>
  <si>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</si>
  <si>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</si>
  <si>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</si>
  <si>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</si>
  <si>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</si>
  <si>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</si>
  <si>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</si>
  <si>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</si>
  <si>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</si>
  <si>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</si>
  <si>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</si>
  <si>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</si>
  <si>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</si>
  <si>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</si>
  <si>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</si>
  <si>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</si>
  <si>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</si>
  <si>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</si>
  <si>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</si>
  <si>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</si>
  <si>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</si>
  <si>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</si>
  <si>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</si>
  <si>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</si>
  <si>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</si>
  <si>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</si>
  <si>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</si>
  <si>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</si>
  <si>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</si>
  <si>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</si>
  <si>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</si>
  <si>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</si>
  <si>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</si>
  <si>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</si>
  <si>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</si>
  <si>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</si>
  <si>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</si>
  <si>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</si>
  <si>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</si>
  <si>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</si>
  <si>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</si>
  <si>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</si>
  <si>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</si>
  <si>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</si>
  <si>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</si>
  <si>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</si>
  <si>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</si>
  <si>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</si>
  <si>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</si>
  <si>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</si>
  <si>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</si>
  <si>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</si>
  <si>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</si>
  <si>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</si>
  <si>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</si>
  <si>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</si>
  <si>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</si>
  <si>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</si>
  <si>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</si>
  <si>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</si>
  <si>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</si>
  <si>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</si>
  <si>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</si>
  <si>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</si>
  <si>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</si>
  <si>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</si>
  <si>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</si>
  <si>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</si>
  <si>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</si>
  <si>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</si>
  <si>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</si>
  <si>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</si>
  <si>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</si>
  <si>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</si>
  <si>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</si>
  <si>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</si>
  <si>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</si>
  <si>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</si>
  <si>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</si>
  <si>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</si>
  <si>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</si>
  <si>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</si>
  <si>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</si>
  <si>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</si>
  <si>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</si>
  <si>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</si>
  <si>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</si>
  <si>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</si>
  <si>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</si>
  <si>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</si>
  <si>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</si>
  <si>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</si>
  <si>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</si>
  <si>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</si>
  <si>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</si>
  <si>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</si>
  <si>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</si>
  <si>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</si>
  <si>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</si>
  <si>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</si>
  <si>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</si>
  <si>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</si>
  <si>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</si>
  <si>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</si>
  <si>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</si>
  <si>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</si>
  <si>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</si>
  <si>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</si>
  <si>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</si>
  <si>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</si>
  <si>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</si>
  <si>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</si>
  <si>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</si>
  <si>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</si>
  <si>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</si>
  <si>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</si>
  <si>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</si>
  <si>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</si>
  <si>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</si>
  <si>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</si>
  <si>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</si>
  <si>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</si>
  <si>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</si>
  <si>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</si>
  <si>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</si>
  <si>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</si>
  <si>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</si>
  <si>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</si>
  <si>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</si>
  <si>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</si>
  <si>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</si>
  <si>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</si>
  <si>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</si>
  <si>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</si>
  <si>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</si>
  <si>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</si>
  <si>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</si>
  <si>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</si>
  <si>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</si>
  <si>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</si>
  <si>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</si>
  <si>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</si>
  <si>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</si>
  <si>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</si>
  <si>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</si>
  <si>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</si>
  <si>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</si>
  <si>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</si>
  <si>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</si>
  <si>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</si>
  <si>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</si>
  <si>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</si>
  <si>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</si>
  <si>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</si>
  <si>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</si>
  <si>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</si>
  <si>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</si>
  <si>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</si>
  <si>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</si>
  <si>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</si>
  <si>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</si>
  <si>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</si>
  <si>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</si>
  <si>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</si>
  <si>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</si>
  <si>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</si>
  <si>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</si>
  <si>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</si>
  <si>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</si>
  <si>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</si>
  <si>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</si>
  <si>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</si>
  <si>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</si>
  <si>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</si>
  <si>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</si>
  <si>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</si>
  <si>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</si>
  <si>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</si>
  <si>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</si>
  <si>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</si>
  <si>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</si>
  <si>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</si>
  <si>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</si>
  <si>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</si>
  <si>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</si>
  <si>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</si>
  <si>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</si>
  <si>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</si>
  <si>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</si>
  <si>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</si>
  <si>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</si>
  <si>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</si>
  <si>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</si>
  <si>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</si>
  <si>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</si>
  <si>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</si>
  <si>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</si>
  <si>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</si>
  <si>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</si>
  <si>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</si>
  <si>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</si>
  <si>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</si>
  <si>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</si>
  <si>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</si>
  <si>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</si>
  <si>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</si>
  <si>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</si>
  <si>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</si>
  <si>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</si>
  <si>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</si>
  <si>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</si>
  <si>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</si>
  <si>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</si>
  <si>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</si>
  <si>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</si>
  <si>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</si>
  <si>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</si>
  <si>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</si>
  <si>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</si>
  <si>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</si>
  <si>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</si>
  <si>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</si>
  <si>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</si>
  <si>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</si>
  <si>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</si>
  <si>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</si>
  <si>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</si>
  <si>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</si>
  <si>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</si>
  <si>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</si>
  <si>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</si>
  <si>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</si>
  <si>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</si>
  <si>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</si>
  <si>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</si>
  <si>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</si>
  <si>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</si>
  <si>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</si>
  <si>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</si>
  <si>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</si>
  <si>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</si>
  <si>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</si>
  <si>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</si>
  <si>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</si>
  <si>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</si>
  <si>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</si>
  <si>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</si>
  <si>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</si>
  <si>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</si>
  <si>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</si>
  <si>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</si>
  <si>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</si>
  <si>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</si>
  <si>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</si>
  <si>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</si>
  <si>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</si>
  <si>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</si>
  <si>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</si>
  <si>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</si>
  <si>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</si>
  <si>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</si>
  <si>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</si>
  <si>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</si>
  <si>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</si>
  <si>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</si>
  <si>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</si>
  <si>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</si>
  <si>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</si>
  <si>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</si>
  <si>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</si>
  <si>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</si>
  <si>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</si>
  <si>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</si>
  <si>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</si>
  <si>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</si>
  <si>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</si>
  <si>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</si>
  <si>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</si>
  <si>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</si>
  <si>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</si>
  <si>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</si>
  <si>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</si>
  <si>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</si>
  <si>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</si>
  <si>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</si>
  <si>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</si>
  <si>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</si>
  <si>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</si>
  <si>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</si>
  <si>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</si>
  <si>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</si>
  <si>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</si>
  <si>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</si>
  <si>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</si>
  <si>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</si>
  <si>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</si>
  <si>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</si>
  <si>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</si>
  <si>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</si>
  <si>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</si>
  <si>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</si>
  <si>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</si>
  <si>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</si>
  <si>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</si>
  <si>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</si>
  <si>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</si>
  <si>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</si>
  <si>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</si>
  <si>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</si>
  <si>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</si>
  <si>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</si>
  <si>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</si>
  <si>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</si>
  <si>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</si>
  <si>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</si>
  <si>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</si>
  <si>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</si>
  <si>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</si>
  <si>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</si>
  <si>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</si>
  <si>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</si>
  <si>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</si>
  <si>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</si>
  <si>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</si>
  <si>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</si>
  <si>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</si>
  <si>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</si>
  <si>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</si>
  <si>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</si>
  <si>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</si>
  <si>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</si>
  <si>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</si>
  <si>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</si>
  <si>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</si>
  <si>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</si>
  <si>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</si>
  <si>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</si>
  <si>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</si>
  <si>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</si>
  <si>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</si>
  <si>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</si>
  <si>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</si>
  <si>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</si>
  <si>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</si>
  <si>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</si>
  <si>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</si>
  <si>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</si>
  <si>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</si>
  <si>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</si>
  <si>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</si>
  <si>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</si>
  <si>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</si>
  <si>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</si>
  <si>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</si>
  <si>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</si>
  <si>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</si>
  <si>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</si>
  <si>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</si>
  <si>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</si>
  <si>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</si>
  <si>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</si>
  <si>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</si>
  <si>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</si>
  <si>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</si>
  <si>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</si>
  <si>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</si>
  <si>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</si>
  <si>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</si>
  <si>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</si>
  <si>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</si>
  <si>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</si>
  <si>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</si>
  <si>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</si>
  <si>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</si>
  <si>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</si>
  <si>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</si>
  <si>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</si>
  <si>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</si>
  <si>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</si>
  <si>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</si>
  <si>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</si>
  <si>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</si>
  <si>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</si>
  <si>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</si>
  <si>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</si>
  <si>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</si>
  <si>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</si>
  <si>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</si>
  <si>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</si>
  <si>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</si>
  <si>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</si>
  <si>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</si>
  <si>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</si>
  <si>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</si>
  <si>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</si>
  <si>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</si>
  <si>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</si>
  <si>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</si>
  <si>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</si>
  <si>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</si>
  <si>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</si>
  <si>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</si>
  <si>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</si>
  <si>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</si>
  <si>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</si>
  <si>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</si>
  <si>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</si>
  <si>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</si>
  <si>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</si>
  <si>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</si>
  <si>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</si>
  <si>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</si>
  <si>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</si>
  <si>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</si>
  <si>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</si>
  <si>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</si>
  <si>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</si>
  <si>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</si>
  <si>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</si>
  <si>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</si>
  <si>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</si>
  <si>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</si>
  <si>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</si>
  <si>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</si>
  <si>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</si>
  <si>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</si>
  <si>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</si>
  <si>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</si>
  <si>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</si>
  <si>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</si>
  <si>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</si>
  <si>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</si>
  <si>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</si>
  <si>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</si>
  <si>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</si>
  <si>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</si>
  <si>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</si>
  <si>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</si>
  <si>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</si>
  <si>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</si>
  <si>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</si>
  <si>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</si>
  <si>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</si>
  <si>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</si>
  <si>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</si>
  <si>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</si>
  <si>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</si>
  <si>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</si>
  <si>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</si>
  <si>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</si>
  <si>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</si>
  <si>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</si>
  <si>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</si>
  <si>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</si>
  <si>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</si>
  <si>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</si>
  <si>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</si>
  <si>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</si>
  <si>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</si>
  <si>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</si>
  <si>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</si>
  <si>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</si>
  <si>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</si>
  <si>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</si>
  <si>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</si>
  <si>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</si>
  <si>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</si>
  <si>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</si>
  <si>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</si>
  <si>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</si>
  <si>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</si>
  <si>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</si>
  <si>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</si>
  <si>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</si>
  <si>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</si>
  <si>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</si>
  <si>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</si>
  <si>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</si>
  <si>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</si>
  <si>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</si>
  <si>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</si>
  <si>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</si>
  <si>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</si>
  <si>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</si>
  <si>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</si>
  <si>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</si>
  <si>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</si>
  <si>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</si>
  <si>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</si>
  <si>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</si>
  <si>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</si>
  <si>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</si>
  <si>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</si>
  <si>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</si>
  <si>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</si>
  <si>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</si>
  <si>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</si>
  <si>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</si>
  <si>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</si>
  <si>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</si>
  <si>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</si>
  <si>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</si>
  <si>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</si>
  <si>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</si>
  <si>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</si>
  <si>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</si>
  <si>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</si>
  <si>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</si>
  <si>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</si>
  <si>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</si>
  <si>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</si>
  <si>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</si>
  <si>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</si>
  <si>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</si>
  <si>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</si>
  <si>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</si>
  <si>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</si>
  <si>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</si>
  <si>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</si>
  <si>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</si>
  <si>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</si>
  <si>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</si>
  <si>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</si>
  <si>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</si>
  <si>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</si>
  <si>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</si>
  <si>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</si>
  <si>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</si>
  <si>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</si>
  <si>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</si>
  <si>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</si>
  <si>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</si>
  <si>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</si>
  <si>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</si>
  <si>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</si>
  <si>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</si>
  <si>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</si>
  <si>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</si>
  <si>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</si>
  <si>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</si>
  <si>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</si>
  <si>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</si>
  <si>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</si>
  <si>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</si>
  <si>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</si>
  <si>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</si>
  <si>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</si>
  <si>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</si>
  <si>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</si>
  <si>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</si>
  <si>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</si>
  <si>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</si>
  <si>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</si>
  <si>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</si>
  <si>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</si>
  <si>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</si>
  <si>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</si>
  <si>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</si>
  <si>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</si>
  <si>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</si>
  <si>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</si>
  <si>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</si>
  <si>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</si>
  <si>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</si>
  <si>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</si>
  <si>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</si>
  <si>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</si>
  <si>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</si>
  <si>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</si>
  <si>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</si>
  <si>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</si>
  <si>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</si>
  <si>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</si>
  <si>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</si>
  <si>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</si>
  <si>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</si>
  <si>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</si>
  <si>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</si>
  <si>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</si>
  <si>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</si>
  <si>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</si>
  <si>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</si>
  <si>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</si>
  <si>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</si>
  <si>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</si>
  <si>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</si>
  <si>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</si>
  <si>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</si>
  <si>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</si>
  <si>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</si>
  <si>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</si>
  <si>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</si>
  <si>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</si>
  <si>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</si>
  <si>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</si>
  <si>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</si>
  <si>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</si>
  <si>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</si>
  <si>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</si>
  <si>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</si>
  <si>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</si>
  <si>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</si>
  <si>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</si>
  <si>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</si>
  <si>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</si>
  <si>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</si>
  <si>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</si>
  <si>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</si>
  <si>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</si>
  <si>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</si>
  <si>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</si>
  <si>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</si>
  <si>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</si>
  <si>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</si>
  <si>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</si>
  <si>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</si>
  <si>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</si>
  <si>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</si>
  <si>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</si>
  <si>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</si>
  <si>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</si>
  <si>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</si>
  <si>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</si>
  <si>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</si>
  <si>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</si>
  <si>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</si>
  <si>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</si>
  <si>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</si>
  <si>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</si>
  <si>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</si>
  <si>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</si>
  <si>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</si>
  <si>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</si>
  <si>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</si>
  <si>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</si>
  <si>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</si>
  <si>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</si>
  <si>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</si>
  <si>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</si>
  <si>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</si>
  <si>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</si>
  <si>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</si>
  <si>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</si>
  <si>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</si>
  <si>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</si>
  <si>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</si>
  <si>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</si>
  <si>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</si>
  <si>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</si>
  <si>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</si>
  <si>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</si>
  <si>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</si>
  <si>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</si>
  <si>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</si>
  <si>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</si>
  <si>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</si>
  <si>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</si>
  <si>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</si>
  <si>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</si>
  <si>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</si>
  <si>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</si>
  <si>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</si>
  <si>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</si>
  <si>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</si>
  <si>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</si>
  <si>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</si>
  <si>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</si>
  <si>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</si>
  <si>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</si>
  <si>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</si>
  <si>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</si>
  <si>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</si>
  <si>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</si>
  <si>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</si>
  <si>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</si>
  <si>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</si>
  <si>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</si>
  <si>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</si>
  <si>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</si>
  <si>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</si>
  <si>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</si>
  <si>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</si>
  <si>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</si>
  <si>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</si>
  <si>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</si>
  <si>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</si>
  <si>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</si>
  <si>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</si>
  <si>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</si>
  <si>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</si>
  <si>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</si>
  <si>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</si>
  <si>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</si>
  <si>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</si>
  <si>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</si>
  <si>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</si>
  <si>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</si>
  <si>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</si>
  <si>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</si>
  <si>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</si>
  <si>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</si>
  <si>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</si>
  <si>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</si>
  <si>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</si>
  <si>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</si>
  <si>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</si>
  <si>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</si>
  <si>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</si>
  <si>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</si>
  <si>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</si>
  <si>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</si>
  <si>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</si>
  <si>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</si>
  <si>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</si>
  <si>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</si>
  <si>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</si>
  <si>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</si>
  <si>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</si>
  <si>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</si>
  <si>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</si>
  <si>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</si>
  <si>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</si>
  <si>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</si>
  <si>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</si>
  <si>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</si>
  <si>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</si>
  <si>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</si>
  <si>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</si>
  <si>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</si>
  <si>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</si>
  <si>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</si>
  <si>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</si>
  <si>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</si>
  <si>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</si>
  <si>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</si>
  <si>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</si>
  <si>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</si>
  <si>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</si>
  <si>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</si>
  <si>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</si>
  <si>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</si>
  <si>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</si>
  <si>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</si>
  <si>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</si>
  <si>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</si>
  <si>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</si>
  <si>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</si>
  <si>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</si>
  <si>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</si>
  <si>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</si>
  <si>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</si>
  <si>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</si>
  <si>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</si>
  <si>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</si>
  <si>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</si>
  <si>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</si>
  <si>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</si>
  <si>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</si>
  <si>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</si>
  <si>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</si>
  <si>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</si>
  <si>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</si>
  <si>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</si>
  <si>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</si>
  <si>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</si>
  <si>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</si>
  <si>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</si>
  <si>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</si>
  <si>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</si>
  <si>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</si>
  <si>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</si>
  <si>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</si>
  <si>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</si>
  <si>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</si>
  <si>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</si>
  <si>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</si>
  <si>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</si>
  <si>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</si>
  <si>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</si>
  <si>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</si>
  <si>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</si>
  <si>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</si>
  <si>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</si>
  <si>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</si>
  <si>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</si>
  <si>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</si>
  <si>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</si>
  <si>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</si>
  <si>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</si>
  <si>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</si>
  <si>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</si>
  <si>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</si>
  <si>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</si>
  <si>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</si>
  <si>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</si>
  <si>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</si>
  <si>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</si>
  <si>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</si>
  <si>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</si>
  <si>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</si>
  <si>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</si>
  <si>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</si>
  <si>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</si>
  <si>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</si>
  <si>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</si>
  <si>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</si>
  <si>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</si>
  <si>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</si>
  <si>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</si>
  <si>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</si>
  <si>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</si>
  <si>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</si>
  <si>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</si>
  <si>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</si>
  <si>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</si>
  <si>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</si>
  <si>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</si>
  <si>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</si>
  <si>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</si>
  <si>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</si>
  <si>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</si>
  <si>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</si>
  <si>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</si>
  <si>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</si>
  <si>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</si>
  <si>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</si>
  <si>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</si>
  <si>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</si>
  <si>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</si>
  <si>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</si>
  <si>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</si>
  <si>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</si>
  <si>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</si>
  <si>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</si>
  <si>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</si>
  <si>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</si>
  <si>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</si>
  <si>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</si>
  <si>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</si>
  <si>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</si>
  <si>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</si>
  <si>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</si>
  <si>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</si>
  <si>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</si>
  <si>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</si>
  <si>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</si>
  <si>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</si>
  <si>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</si>
  <si>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</si>
  <si>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</si>
  <si>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</si>
  <si>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</si>
  <si>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</si>
  <si>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</si>
  <si>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</si>
  <si>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</si>
  <si>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</si>
  <si>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</si>
  <si>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</si>
  <si>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</si>
  <si>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</si>
  <si>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</si>
  <si>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</si>
  <si>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</si>
  <si>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</si>
  <si>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</si>
  <si>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</si>
  <si>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</si>
  <si>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</si>
  <si>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</si>
  <si>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</si>
  <si>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</si>
  <si>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</si>
  <si>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</si>
  <si>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</si>
  <si>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</si>
  <si>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</si>
  <si>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</si>
  <si>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</si>
  <si>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</si>
  <si>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</si>
  <si>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</si>
  <si>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</si>
  <si>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</si>
  <si>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</si>
  <si>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</si>
  <si>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</si>
  <si>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</si>
  <si>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</si>
  <si>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</si>
  <si>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</si>
  <si>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</si>
  <si>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</si>
  <si>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</si>
  <si>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</si>
  <si>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</si>
  <si>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</si>
  <si>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</si>
  <si>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</si>
  <si>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</si>
  <si>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</si>
  <si>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</si>
  <si>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</si>
  <si>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</si>
  <si>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</si>
  <si>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</si>
  <si>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</si>
  <si>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</si>
  <si>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</si>
  <si>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</si>
  <si>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</si>
  <si>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</si>
  <si>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</si>
  <si>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</si>
  <si>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</si>
  <si>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</si>
  <si>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</si>
  <si>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</si>
  <si>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</si>
  <si>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</si>
  <si>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</si>
  <si>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</si>
  <si>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</si>
  <si>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</si>
  <si>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</si>
  <si>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</si>
  <si>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</si>
  <si>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</si>
  <si>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</si>
  <si>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</si>
  <si>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</si>
  <si>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</si>
  <si>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</si>
  <si>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</si>
  <si>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</si>
  <si>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</si>
  <si>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</si>
  <si>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</si>
  <si>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</si>
  <si>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</si>
  <si>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</si>
  <si>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</si>
  <si>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</si>
  <si>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</si>
  <si>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</si>
  <si>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</si>
  <si>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</si>
  <si>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</si>
  <si>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</si>
  <si>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</si>
  <si>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</si>
  <si>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</si>
  <si>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</si>
  <si>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</si>
  <si>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</si>
  <si>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</si>
  <si>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</si>
  <si>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</si>
  <si>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</si>
  <si>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</si>
  <si>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</si>
  <si>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</si>
  <si>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</si>
  <si>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</si>
  <si>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</si>
  <si>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</si>
  <si>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</si>
  <si>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</si>
  <si>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</si>
  <si>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</si>
  <si>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</si>
  <si>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</si>
  <si>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</si>
  <si>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</si>
  <si>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</si>
  <si>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</si>
  <si>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</si>
  <si>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</si>
  <si>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</si>
  <si>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</si>
  <si>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</si>
  <si>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</si>
  <si>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</si>
  <si>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</si>
  <si>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</si>
  <si>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</si>
  <si>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</si>
  <si>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</si>
  <si>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</si>
  <si>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</si>
  <si>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</si>
  <si>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</si>
  <si>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</si>
  <si>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</si>
  <si>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</si>
  <si>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</si>
  <si>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</si>
  <si>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</si>
  <si>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</si>
  <si>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</si>
  <si>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</si>
  <si>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</si>
  <si>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</si>
  <si>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</si>
  <si>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</si>
  <si>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</si>
  <si>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</si>
  <si>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</si>
  <si>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</si>
  <si>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</si>
  <si>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</si>
  <si>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</si>
  <si>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</si>
  <si>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</si>
  <si>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</si>
  <si>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</si>
  <si>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</si>
  <si>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</si>
  <si>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</si>
  <si>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</si>
  <si>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</si>
  <si>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</si>
  <si>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</si>
  <si>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</si>
  <si>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</si>
  <si>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</si>
  <si>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</si>
  <si>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</si>
  <si>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</si>
  <si>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</si>
  <si>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</si>
  <si>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</si>
  <si>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</si>
  <si>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</si>
  <si>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</si>
  <si>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</si>
  <si>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</si>
  <si>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</si>
  <si>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</si>
  <si>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</si>
  <si>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</si>
  <si>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</si>
  <si>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</si>
  <si>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</si>
  <si>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</si>
  <si>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</si>
  <si>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</si>
  <si>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</si>
  <si>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</si>
  <si>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</si>
  <si>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</si>
  <si>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</si>
  <si>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</si>
  <si>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</si>
  <si>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</si>
  <si>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</si>
  <si>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</si>
  <si>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</si>
  <si>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</si>
  <si>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</si>
  <si>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</si>
  <si>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</si>
  <si>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</si>
  <si>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</si>
  <si>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</si>
  <si>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</si>
  <si>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</si>
  <si>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</si>
  <si>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</si>
  <si>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</si>
  <si>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</si>
  <si>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</si>
  <si>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</si>
  <si>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</si>
  <si>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</si>
  <si>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</si>
  <si>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</si>
  <si>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</si>
  <si>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</si>
  <si>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</si>
  <si>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</si>
  <si>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</si>
  <si>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</si>
  <si>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</si>
  <si>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</si>
  <si>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</si>
  <si>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</si>
  <si>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</si>
  <si>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</si>
  <si>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</si>
  <si>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</si>
  <si>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</si>
  <si>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</si>
  <si>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</si>
  <si>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</si>
  <si>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</si>
  <si>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</si>
  <si>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</si>
  <si>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</si>
  <si>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</si>
  <si>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</si>
  <si>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</si>
  <si>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</si>
  <si>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</si>
  <si>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</si>
  <si>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</si>
  <si>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</si>
  <si>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</si>
  <si>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</si>
  <si>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</si>
  <si>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</si>
  <si>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</si>
  <si>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</si>
  <si>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</si>
  <si>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</si>
  <si>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</si>
  <si>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</si>
  <si>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</si>
  <si>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</si>
  <si>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</si>
  <si>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</si>
  <si>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</si>
  <si>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</si>
  <si>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</si>
  <si>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</si>
  <si>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</si>
  <si>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</si>
  <si>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</si>
  <si>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</si>
  <si>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</si>
  <si>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</si>
  <si>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</si>
  <si>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</si>
  <si>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</si>
  <si>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</si>
  <si>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</si>
  <si>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</si>
  <si>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</si>
  <si>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</si>
  <si>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</si>
  <si>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</si>
  <si>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</si>
  <si>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</si>
  <si>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</si>
  <si>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</si>
  <si>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</si>
  <si>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</si>
  <si>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</si>
  <si>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</si>
  <si>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</si>
  <si>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</si>
  <si>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</si>
  <si>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</si>
  <si>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</si>
  <si>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</si>
  <si>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</si>
  <si>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</si>
  <si>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</si>
  <si>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</si>
  <si>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</si>
  <si>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</si>
  <si>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</si>
  <si>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</si>
  <si>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</si>
  <si>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</si>
  <si>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</si>
  <si>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</si>
  <si>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</si>
  <si>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</si>
  <si>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</si>
  <si>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</si>
  <si>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</si>
  <si>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</si>
  <si>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</si>
  <si>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</si>
  <si>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</si>
  <si>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</si>
  <si>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</si>
  <si>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</si>
  <si>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</si>
  <si>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</si>
  <si>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</si>
  <si>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</si>
  <si>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</si>
  <si>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</si>
  <si>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</si>
  <si>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</si>
  <si>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</si>
  <si>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</si>
  <si>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</si>
  <si>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</si>
  <si>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</si>
  <si>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</si>
  <si>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</si>
  <si>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</si>
  <si>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</si>
  <si>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</si>
  <si>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</si>
  <si>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</si>
  <si>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</si>
  <si>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</si>
  <si>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</si>
  <si>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</si>
  <si>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</si>
  <si>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</si>
  <si>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</si>
  <si>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</si>
  <si>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</si>
  <si>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</si>
  <si>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</si>
  <si>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</si>
  <si>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</si>
  <si>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</si>
  <si>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</si>
  <si>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</si>
  <si>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</si>
  <si>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</si>
  <si>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</si>
  <si>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</si>
  <si>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</si>
  <si>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</si>
  <si>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</si>
  <si>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</si>
  <si>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</si>
  <si>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</si>
  <si>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</si>
  <si>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</si>
  <si>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</si>
  <si>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</si>
  <si>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</si>
  <si>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</si>
  <si>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</si>
  <si>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</si>
  <si>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</si>
  <si>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</si>
  <si>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</si>
  <si>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</si>
  <si>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</si>
  <si>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</si>
  <si>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</si>
  <si>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</si>
  <si>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</si>
  <si>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</si>
  <si>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</si>
  <si>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</si>
  <si>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</si>
  <si>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</si>
  <si>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</si>
  <si>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</si>
  <si>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</si>
  <si>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</si>
  <si>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</si>
  <si>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</si>
  <si>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</si>
  <si>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</si>
  <si>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</si>
  <si>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</si>
  <si>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</si>
  <si>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</si>
  <si>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</si>
  <si>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</si>
  <si>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</si>
  <si>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</si>
  <si>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</si>
  <si>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</si>
  <si>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</si>
  <si>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</si>
  <si>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</si>
  <si>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</si>
  <si>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</si>
  <si>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</si>
  <si>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</si>
  <si>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</si>
  <si>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</si>
  <si>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</si>
  <si>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</si>
  <si>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</si>
  <si>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</si>
  <si>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</si>
  <si>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</si>
  <si>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</si>
  <si>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</si>
  <si>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</si>
  <si>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</si>
  <si>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</si>
  <si>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</si>
  <si>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</si>
  <si>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</si>
  <si>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</si>
  <si>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</si>
  <si>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</si>
  <si>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</si>
  <si>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</si>
  <si>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</si>
  <si>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</si>
  <si>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</si>
  <si>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</si>
  <si>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</si>
  <si>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</si>
  <si>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</si>
  <si>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</si>
  <si>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</si>
  <si>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</si>
  <si>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</si>
  <si>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</si>
  <si>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</si>
  <si>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</si>
  <si>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</si>
  <si>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</si>
  <si>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</si>
  <si>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</si>
  <si>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</si>
  <si>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</si>
  <si>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</si>
  <si>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</si>
  <si>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</si>
  <si>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</si>
  <si>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</si>
  <si>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</si>
  <si>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</si>
  <si>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</si>
  <si>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</si>
  <si>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</si>
  <si>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</si>
  <si>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</si>
  <si>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</si>
  <si>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</si>
  <si>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</si>
  <si>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</si>
  <si>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</si>
  <si>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</si>
  <si>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</si>
  <si>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</si>
  <si>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</si>
  <si>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</si>
  <si>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</si>
  <si>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</si>
  <si>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</si>
  <si>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</si>
  <si>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</si>
  <si>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</si>
  <si>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</si>
  <si>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</si>
  <si>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</si>
  <si>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</si>
  <si>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</si>
  <si>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</si>
  <si>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</si>
  <si>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</si>
  <si>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</si>
  <si>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</si>
  <si>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</si>
  <si>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</si>
  <si>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</si>
  <si>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</si>
  <si>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</si>
  <si>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</si>
  <si>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</si>
  <si>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</si>
  <si>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</si>
  <si>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</si>
  <si>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</si>
  <si>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</si>
  <si>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</si>
  <si>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</si>
  <si>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</si>
  <si>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</si>
  <si>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</si>
  <si>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</si>
  <si>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</si>
  <si>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</si>
  <si>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</si>
  <si>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</si>
  <si>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</si>
  <si>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</si>
  <si>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</si>
  <si>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</si>
  <si>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</si>
  <si>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</si>
  <si>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</si>
  <si>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</si>
  <si>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</si>
  <si>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</si>
  <si>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</si>
  <si>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</si>
  <si>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</si>
  <si>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</si>
  <si>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</si>
  <si>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</si>
  <si>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</si>
  <si>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</si>
  <si>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</si>
  <si>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</si>
  <si>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</si>
  <si>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</si>
  <si>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</si>
  <si>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</si>
  <si>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</si>
  <si>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</si>
  <si>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</si>
  <si>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</si>
  <si>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</si>
  <si>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</si>
  <si>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</si>
  <si>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</si>
  <si>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</si>
  <si>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</si>
  <si>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</si>
  <si>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</si>
  <si>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</si>
  <si>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</si>
  <si>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</si>
  <si>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</si>
  <si>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</si>
  <si>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</si>
  <si>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</si>
  <si>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</si>
  <si>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</si>
  <si>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</si>
  <si>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</si>
  <si>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</si>
  <si>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</si>
  <si>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</si>
  <si>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</si>
  <si>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</si>
  <si>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</si>
  <si>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</si>
  <si>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</si>
  <si>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</si>
  <si>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</si>
  <si>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</si>
  <si>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</si>
  <si>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</si>
  <si>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</si>
  <si>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</si>
  <si>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</si>
  <si>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</si>
  <si>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</si>
  <si>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</si>
  <si>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</si>
  <si>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</si>
  <si>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</si>
  <si>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</si>
  <si>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</si>
  <si>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</si>
  <si>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</si>
  <si>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</si>
  <si>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</si>
  <si>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</si>
  <si>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</si>
  <si>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</si>
  <si>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</si>
  <si>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</si>
  <si>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</si>
  <si>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</si>
  <si>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</si>
  <si>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</si>
  <si>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</si>
  <si>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</si>
  <si>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</si>
  <si>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</si>
  <si>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</si>
  <si>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</si>
  <si>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</si>
  <si>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</si>
  <si>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</si>
  <si>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</si>
  <si>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</si>
  <si>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</si>
  <si>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</si>
  <si>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</si>
  <si>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</si>
  <si>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</si>
  <si>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</si>
  <si>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</si>
  <si>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</si>
  <si>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</si>
  <si>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</si>
  <si>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</si>
  <si>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</si>
  <si>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</si>
  <si>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</si>
  <si>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</si>
  <si>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</si>
  <si>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</si>
  <si>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</si>
  <si>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</si>
  <si>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</si>
  <si>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</si>
  <si>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</si>
  <si>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</si>
  <si>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</si>
  <si>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</si>
  <si>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</si>
  <si>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</si>
  <si>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</si>
  <si>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</si>
  <si>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</si>
  <si>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</si>
  <si>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</si>
  <si>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</si>
  <si>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</si>
  <si>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</si>
  <si>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</si>
  <si>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</si>
  <si>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</si>
  <si>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</si>
  <si>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</si>
  <si>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</si>
  <si>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</si>
  <si>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</si>
  <si>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</si>
  <si>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</si>
  <si>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</si>
  <si>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</si>
  <si>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</si>
  <si>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</si>
  <si>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</si>
  <si>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</si>
  <si>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</si>
  <si>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</si>
  <si>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</si>
  <si>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</si>
  <si>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</si>
  <si>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</si>
  <si>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</si>
  <si>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</si>
  <si>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</si>
  <si>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</si>
  <si>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</si>
  <si>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</si>
  <si>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</si>
  <si>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</si>
  <si>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</si>
  <si>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</si>
  <si>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</si>
  <si>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</si>
  <si>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</si>
  <si>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</si>
  <si>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</si>
  <si>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</si>
  <si>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</si>
  <si>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</si>
  <si>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</si>
  <si>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</si>
  <si>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</si>
  <si>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</si>
  <si>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</si>
  <si>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</si>
  <si>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</si>
  <si>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</si>
  <si>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</si>
  <si>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</si>
  <si>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</si>
  <si>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</si>
  <si>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</si>
  <si>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</si>
  <si>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</si>
  <si>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</si>
  <si>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</si>
  <si>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</si>
  <si>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</si>
  <si>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</si>
  <si>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</si>
  <si>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</si>
  <si>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</si>
  <si>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</si>
  <si>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</si>
  <si>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</si>
  <si>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</si>
  <si>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</si>
  <si>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</si>
  <si>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</si>
  <si>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</si>
  <si>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</si>
  <si>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</si>
  <si>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</si>
  <si>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</si>
  <si>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</si>
  <si>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</si>
  <si>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</si>
  <si>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</si>
  <si>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</si>
  <si>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</si>
  <si>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</si>
  <si>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</si>
  <si>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</si>
  <si>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</si>
  <si>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</si>
  <si>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</si>
  <si>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</si>
  <si>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</si>
  <si>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</si>
  <si>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</si>
  <si>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</si>
  <si>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</si>
  <si>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</si>
  <si>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</si>
  <si>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</si>
  <si>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</si>
  <si>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</si>
  <si>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</si>
  <si>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</si>
  <si>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</si>
  <si>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</si>
  <si>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</si>
  <si>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</si>
  <si>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</si>
  <si>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</si>
  <si>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</si>
  <si>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</si>
  <si>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</si>
  <si>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</si>
  <si>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</si>
  <si>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</si>
  <si>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</si>
  <si>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</si>
  <si>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</si>
  <si>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</si>
  <si>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</si>
  <si>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</si>
  <si>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</si>
  <si>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</si>
  <si>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</si>
  <si>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</si>
  <si>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</si>
  <si>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</si>
  <si>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</si>
  <si>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</si>
  <si>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</si>
  <si>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</si>
  <si>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</si>
  <si>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</si>
  <si>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</si>
  <si>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</si>
  <si>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</si>
  <si>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</si>
  <si>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</si>
  <si>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</si>
  <si>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</si>
  <si>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</si>
  <si>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</si>
  <si>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</si>
  <si>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</si>
  <si>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</si>
  <si>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</si>
  <si>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</si>
  <si>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</si>
  <si>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</si>
  <si>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</si>
  <si>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</si>
  <si>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</si>
  <si>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</si>
  <si>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</si>
  <si>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</si>
  <si>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</si>
  <si>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</si>
  <si>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</si>
  <si>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</si>
  <si>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</si>
  <si>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</si>
  <si>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</si>
  <si>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</si>
  <si>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</si>
  <si>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</si>
  <si>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</si>
  <si>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</si>
  <si>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</si>
  <si>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</si>
  <si>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</si>
  <si>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</si>
  <si>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</si>
  <si>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</si>
  <si>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</si>
  <si>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</si>
  <si>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</si>
  <si>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</si>
  <si>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</si>
  <si>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</si>
  <si>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</si>
  <si>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</si>
  <si>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</si>
  <si>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</si>
  <si>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</si>
  <si>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</si>
  <si>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</si>
  <si>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</si>
  <si>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</si>
  <si>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</si>
  <si>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</si>
  <si>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</si>
  <si>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</si>
  <si>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</si>
  <si>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</si>
  <si>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</si>
  <si>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</si>
  <si>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</si>
  <si>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</si>
  <si>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</si>
  <si>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</si>
  <si>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</si>
  <si>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</si>
  <si>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</si>
  <si>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</si>
  <si>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</si>
  <si>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</si>
  <si>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</si>
  <si>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</si>
  <si>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</si>
  <si>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</si>
  <si>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</si>
  <si>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</si>
  <si>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</si>
  <si>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</si>
  <si>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</si>
  <si>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</si>
  <si>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</si>
  <si>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</si>
  <si>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</si>
  <si>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</si>
  <si>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</si>
  <si>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</si>
  <si>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</si>
  <si>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</si>
  <si>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</si>
  <si>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</si>
  <si>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</si>
  <si>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</si>
  <si>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</si>
  <si>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</si>
  <si>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</si>
  <si>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</si>
  <si>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</si>
  <si>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</si>
  <si>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</si>
  <si>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</si>
  <si>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</si>
  <si>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</si>
  <si>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</si>
  <si>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</si>
  <si>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</si>
  <si>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</si>
  <si>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</si>
  <si>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</si>
  <si>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</si>
  <si>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</si>
  <si>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</si>
  <si>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</si>
  <si>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</si>
  <si>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</si>
  <si>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</si>
  <si>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</si>
  <si>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</si>
  <si>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</si>
  <si>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</si>
  <si>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</si>
  <si>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</si>
  <si>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</si>
  <si>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</si>
  <si>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</si>
  <si>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</si>
  <si>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</si>
  <si>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</si>
  <si>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</si>
  <si>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</si>
  <si>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</si>
  <si>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</si>
  <si>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</si>
  <si>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</si>
  <si>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</si>
  <si>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</si>
  <si>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</si>
  <si>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</si>
  <si>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</si>
  <si>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</si>
  <si>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</si>
  <si>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</si>
  <si>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</si>
  <si>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</si>
  <si>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</si>
  <si>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</si>
  <si>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</si>
  <si>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</si>
  <si>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</si>
  <si>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</si>
  <si>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</si>
  <si>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</si>
  <si>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</si>
  <si>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</si>
  <si>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</si>
  <si>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</si>
  <si>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</si>
  <si>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</si>
  <si>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</si>
  <si>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</si>
  <si>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</si>
  <si>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</si>
  <si>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</si>
  <si>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</si>
  <si>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</si>
  <si>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</si>
  <si>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</si>
  <si>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</si>
  <si>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</si>
  <si>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</si>
  <si>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</si>
  <si>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</si>
  <si>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</si>
  <si>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</si>
  <si>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</si>
  <si>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</si>
  <si>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</si>
  <si>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</si>
  <si>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</si>
  <si>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</si>
  <si>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</si>
  <si>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</si>
  <si>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</si>
  <si>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</si>
  <si>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</si>
  <si>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</si>
  <si>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</si>
  <si>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</si>
  <si>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</si>
  <si>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</si>
  <si>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</si>
  <si>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</si>
  <si>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</si>
  <si>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</si>
  <si>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</si>
  <si>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</si>
  <si>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</si>
  <si>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</si>
  <si>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</si>
  <si>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</si>
  <si>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</si>
  <si>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</si>
  <si>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</si>
  <si>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</si>
  <si>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</si>
  <si>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</si>
  <si>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</si>
  <si>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</si>
  <si>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</si>
  <si>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</si>
  <si>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</si>
  <si>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</si>
  <si>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</si>
  <si>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</si>
  <si>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</si>
  <si>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</si>
  <si>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</si>
  <si>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</si>
  <si>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</si>
  <si>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</si>
  <si>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</si>
  <si>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</si>
  <si>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</si>
  <si>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</si>
  <si>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</si>
  <si>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</si>
  <si>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</si>
  <si>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</si>
  <si>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</si>
  <si>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</si>
  <si>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</si>
  <si>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</si>
  <si>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</si>
  <si>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</si>
  <si>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</si>
  <si>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</si>
  <si>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</si>
  <si>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</si>
  <si>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</si>
  <si>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</si>
  <si>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</si>
  <si>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</si>
  <si>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</si>
  <si>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</si>
  <si>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</si>
  <si>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</si>
  <si>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</si>
  <si>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</si>
  <si>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</si>
  <si>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</si>
  <si>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</si>
  <si>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</si>
  <si>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</si>
  <si>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</si>
  <si>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</si>
  <si>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</si>
  <si>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</si>
  <si>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</si>
  <si>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</si>
  <si>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</si>
  <si>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</si>
  <si>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</si>
  <si>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</si>
  <si>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</si>
  <si>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</si>
  <si>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</si>
  <si>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</si>
  <si>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</si>
  <si>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</si>
  <si>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</si>
  <si>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</si>
  <si>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</si>
  <si>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</si>
  <si>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</si>
  <si>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</si>
  <si>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</si>
  <si>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</si>
  <si>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</si>
  <si>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</si>
  <si>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</si>
  <si>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</si>
  <si>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</si>
  <si>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</si>
  <si>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</si>
  <si>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</si>
  <si>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</si>
  <si>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</si>
  <si>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</si>
  <si>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</si>
  <si>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</si>
  <si>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</si>
  <si>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</si>
  <si>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</si>
  <si>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</si>
  <si>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</si>
  <si>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</si>
  <si>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</si>
  <si>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</si>
  <si>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</si>
  <si>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</si>
  <si>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</si>
  <si>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</si>
  <si>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</si>
  <si>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</si>
  <si>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</si>
  <si>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</si>
  <si>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</si>
  <si>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</si>
  <si>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</si>
  <si>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</si>
  <si>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</si>
  <si>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</si>
  <si>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</si>
  <si>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</si>
  <si>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</si>
  <si>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</si>
  <si>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</si>
  <si>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</si>
  <si>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</si>
  <si>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</si>
  <si>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</si>
  <si>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</si>
  <si>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</si>
  <si>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</si>
  <si>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</si>
  <si>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</si>
  <si>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</si>
  <si>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</si>
  <si>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</si>
  <si>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</si>
  <si>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</si>
  <si>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</si>
  <si>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</si>
  <si>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</si>
  <si>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</si>
  <si>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</si>
  <si>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</si>
  <si>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</si>
  <si>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</si>
  <si>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</si>
  <si>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</si>
  <si>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</si>
  <si>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</si>
  <si>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</si>
  <si>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</si>
  <si>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</si>
  <si>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</si>
  <si>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</si>
  <si>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</si>
  <si>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</si>
  <si>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</si>
  <si>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</si>
  <si>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</si>
  <si>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</si>
  <si>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</si>
  <si>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</si>
  <si>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</si>
  <si>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</si>
  <si>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</si>
  <si>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</si>
  <si>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</si>
  <si>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</si>
  <si>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</si>
  <si>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</si>
  <si>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</si>
  <si>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</si>
  <si>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</si>
  <si>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</si>
  <si>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</si>
  <si>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</si>
  <si>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</si>
  <si>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</si>
  <si>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</si>
  <si>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</si>
  <si>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</si>
  <si>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</si>
  <si>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</si>
  <si>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</si>
  <si>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</si>
  <si>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</si>
  <si>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</si>
  <si>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</si>
  <si>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</si>
  <si>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</si>
  <si>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</si>
  <si>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</si>
  <si>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</si>
  <si>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</si>
  <si>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</si>
  <si>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</si>
  <si>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</si>
  <si>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</si>
  <si>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</si>
  <si>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</si>
  <si>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</si>
  <si>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</si>
  <si>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</si>
  <si>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</si>
  <si>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</si>
  <si>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</si>
  <si>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</si>
  <si>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</si>
  <si>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</si>
  <si>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</si>
  <si>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</si>
  <si>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</si>
  <si>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</si>
  <si>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</si>
  <si>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</si>
  <si>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</si>
  <si>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</si>
  <si>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</si>
  <si>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</si>
  <si>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</si>
  <si>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</si>
  <si>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</si>
  <si>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</si>
  <si>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</si>
  <si>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</si>
  <si>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</si>
  <si>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</si>
  <si>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</si>
  <si>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</si>
  <si>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</si>
  <si>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</si>
  <si>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</si>
  <si>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</si>
  <si>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</si>
  <si>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</si>
  <si>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</si>
  <si>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</si>
  <si>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</si>
  <si>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</si>
  <si>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</si>
  <si>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</si>
  <si>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</si>
  <si>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</si>
  <si>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</si>
  <si>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</si>
  <si>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</si>
  <si>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</si>
  <si>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</si>
  <si>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</si>
  <si>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</si>
  <si>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</si>
  <si>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</si>
  <si>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</si>
  <si>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</si>
  <si>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</si>
  <si>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</si>
  <si>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</si>
  <si>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</si>
  <si>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</si>
  <si>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</si>
  <si>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</si>
  <si>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</si>
  <si>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</si>
  <si>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</si>
  <si>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</si>
  <si>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</si>
  <si>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</si>
  <si>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</si>
  <si>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</si>
  <si>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</si>
  <si>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</si>
  <si>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</si>
  <si>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</si>
  <si>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</si>
  <si>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</si>
  <si>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</si>
  <si>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</si>
  <si>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</si>
  <si>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</si>
  <si>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</si>
  <si>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</si>
  <si>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</si>
  <si>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</si>
  <si>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</si>
  <si>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</si>
  <si>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</si>
  <si>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</si>
  <si>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</si>
  <si>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</si>
  <si>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</si>
  <si>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</si>
  <si>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</si>
  <si>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</si>
  <si>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</si>
  <si>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</si>
  <si>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</si>
  <si>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</si>
  <si>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</si>
  <si>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</si>
  <si>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</si>
  <si>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</si>
  <si>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</si>
  <si>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</si>
  <si>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</si>
  <si>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</si>
  <si>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</si>
  <si>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</si>
  <si>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</si>
  <si>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</si>
  <si>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</si>
  <si>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</si>
  <si>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</si>
  <si>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</si>
  <si>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</si>
  <si>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</si>
  <si>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</si>
  <si>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</si>
  <si>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</si>
  <si>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</si>
  <si>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</si>
  <si>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</si>
  <si>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</si>
  <si>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</si>
  <si>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</si>
  <si>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</si>
  <si>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</si>
  <si>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</si>
  <si>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</si>
  <si>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</si>
  <si>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</si>
  <si>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</si>
  <si>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</si>
  <si>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</si>
  <si>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</si>
  <si>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</si>
  <si>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</si>
  <si>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</si>
  <si>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</si>
  <si>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</si>
  <si>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</si>
  <si>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</si>
  <si>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</si>
  <si>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</si>
  <si>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</si>
  <si>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</si>
  <si>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</si>
  <si>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</si>
  <si>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</si>
  <si>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</si>
  <si>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</si>
  <si>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</si>
  <si>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</si>
  <si>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</si>
  <si>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</si>
  <si>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</si>
  <si>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</si>
  <si>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</si>
  <si>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</si>
  <si>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</si>
  <si>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</si>
  <si>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</si>
  <si>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</si>
  <si>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</si>
  <si>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</si>
  <si>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</si>
  <si>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</si>
  <si>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</si>
  <si>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</si>
  <si>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</si>
  <si>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</si>
  <si>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</si>
  <si>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</si>
  <si>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</si>
  <si>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</si>
  <si>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</si>
  <si>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</si>
  <si>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</si>
  <si>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</si>
  <si>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</si>
  <si>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</si>
  <si>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</si>
  <si>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</si>
  <si>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</si>
  <si>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</si>
  <si>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</si>
  <si>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</si>
  <si>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</si>
  <si>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</si>
  <si>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</si>
  <si>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</si>
  <si>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</si>
  <si>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</si>
  <si>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</si>
  <si>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</si>
  <si>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</si>
  <si>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</si>
  <si>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</si>
  <si>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</si>
  <si>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</si>
  <si>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</si>
  <si>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</si>
  <si>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</si>
  <si>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</si>
  <si>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</si>
  <si>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</si>
  <si>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</si>
  <si>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</si>
  <si>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</si>
  <si>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</si>
  <si>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</si>
  <si>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</si>
  <si>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</si>
  <si>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</si>
  <si>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</si>
  <si>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</si>
  <si>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</si>
  <si>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</si>
  <si>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</si>
  <si>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</si>
  <si>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</si>
  <si>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</si>
  <si>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</si>
  <si>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</si>
  <si>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</si>
  <si>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</si>
  <si>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</si>
  <si>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</si>
  <si>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</si>
  <si>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</si>
  <si>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</si>
  <si>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</si>
  <si>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</si>
  <si>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</si>
  <si>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</si>
  <si>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</si>
  <si>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</si>
  <si>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</si>
  <si>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</si>
  <si>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</si>
  <si>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</si>
  <si>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</si>
  <si>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</si>
  <si>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</si>
  <si>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</si>
  <si>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</si>
  <si>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</si>
  <si>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</si>
  <si>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</si>
  <si>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</si>
  <si>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</si>
  <si>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</si>
  <si>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</si>
  <si>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</si>
  <si>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</si>
  <si>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</si>
  <si>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</si>
  <si>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</si>
  <si>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</si>
  <si>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</si>
  <si>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</si>
  <si>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</si>
  <si>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</si>
  <si>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</si>
  <si>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</si>
  <si>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</si>
  <si>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</si>
  <si>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</si>
  <si>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</si>
  <si>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</si>
  <si>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</si>
  <si>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</si>
  <si>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</si>
  <si>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</si>
  <si>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</si>
  <si>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</si>
  <si>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</si>
  <si>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</si>
  <si>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</si>
  <si>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</si>
  <si>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</si>
  <si>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</si>
  <si>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</si>
  <si>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</si>
  <si>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</si>
  <si>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</si>
  <si>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</si>
  <si>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</si>
  <si>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</si>
  <si>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</si>
  <si>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</si>
  <si>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</si>
  <si>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</si>
  <si>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</si>
  <si>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</si>
  <si>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</si>
  <si>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</si>
  <si>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</si>
  <si>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</si>
  <si>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</si>
  <si>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</si>
  <si>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</si>
  <si>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</si>
  <si>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</si>
  <si>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</si>
  <si>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</si>
  <si>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</si>
  <si>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</si>
  <si>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</si>
  <si>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</si>
  <si>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</si>
  <si>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</si>
  <si>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</si>
  <si>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</si>
  <si>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</si>
  <si>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</si>
  <si>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</si>
  <si>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</si>
  <si>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</si>
  <si>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</si>
  <si>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</si>
  <si>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</si>
  <si>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</si>
  <si>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</si>
  <si>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</si>
  <si>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</si>
  <si>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</si>
  <si>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</si>
  <si>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</si>
  <si>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</si>
  <si>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</si>
  <si>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</si>
  <si>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</si>
  <si>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</si>
  <si>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</si>
  <si>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</si>
  <si>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</si>
  <si>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</si>
  <si>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</si>
  <si>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</si>
  <si>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</si>
  <si>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</si>
  <si>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</si>
  <si>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</si>
  <si>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</si>
  <si>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</si>
  <si>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</si>
  <si>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</si>
  <si>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</si>
  <si>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</si>
  <si>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</si>
  <si>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</si>
  <si>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</si>
  <si>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</si>
  <si>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</si>
  <si>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</si>
  <si>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</si>
  <si>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</si>
  <si>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</si>
  <si>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</si>
  <si>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</si>
  <si>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</si>
  <si>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</si>
  <si>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</si>
  <si>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</si>
  <si>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</si>
  <si>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</si>
  <si>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</si>
  <si>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</si>
  <si>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</si>
  <si>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</si>
  <si>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</si>
  <si>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</si>
  <si>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</si>
  <si>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</si>
  <si>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</si>
  <si>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</si>
  <si>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</si>
  <si>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</si>
  <si>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</si>
  <si>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</si>
  <si>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</si>
  <si>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</si>
  <si>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</si>
  <si>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</si>
  <si>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</si>
  <si>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</si>
  <si>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</si>
  <si>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</si>
  <si>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</si>
  <si>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</si>
  <si>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</si>
  <si>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</si>
  <si>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</si>
  <si>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</si>
  <si>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</si>
  <si>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</si>
  <si>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</si>
  <si>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</si>
  <si>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</si>
  <si>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</si>
  <si>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</si>
  <si>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</si>
  <si>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</si>
  <si>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</si>
  <si>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</si>
  <si>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</si>
  <si>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</si>
  <si>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</si>
  <si>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</si>
  <si>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</si>
  <si>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</si>
  <si>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</si>
  <si>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</si>
  <si>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</si>
  <si>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</si>
  <si>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</si>
  <si>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</si>
  <si>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</si>
  <si>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</si>
  <si>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</si>
  <si>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</si>
  <si>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</si>
  <si>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</si>
  <si>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</si>
  <si>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</si>
  <si>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</si>
  <si>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</si>
  <si>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</si>
  <si>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</si>
  <si>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</si>
  <si>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</si>
  <si>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</si>
  <si>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</si>
  <si>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</si>
  <si>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</si>
  <si>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</si>
  <si>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</si>
  <si>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</si>
  <si>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</si>
  <si>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</si>
  <si>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</si>
  <si>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</si>
  <si>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</si>
  <si>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</si>
  <si>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</si>
  <si>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</si>
  <si>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</si>
  <si>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</si>
  <si>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</si>
  <si>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</si>
  <si>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</si>
  <si>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</si>
  <si>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</si>
  <si>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</si>
  <si>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</si>
  <si>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</si>
  <si>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</si>
  <si>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</si>
  <si>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</si>
  <si>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</si>
  <si>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</si>
  <si>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</si>
  <si>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</si>
  <si>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</si>
  <si>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</si>
  <si>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</si>
  <si>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</si>
  <si>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</si>
  <si>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</si>
  <si>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</si>
  <si>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</si>
  <si>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</si>
  <si>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</si>
  <si>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</si>
  <si>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</si>
  <si>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</si>
  <si>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</si>
  <si>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</si>
  <si>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</si>
  <si>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</si>
  <si>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</si>
  <si>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</si>
  <si>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</si>
  <si>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</si>
  <si>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</si>
  <si>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</si>
  <si>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</si>
  <si>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</si>
  <si>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</si>
  <si>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</si>
  <si>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</si>
  <si>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</si>
  <si>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</si>
  <si>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</si>
  <si>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</si>
  <si>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</si>
  <si>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</si>
  <si>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</si>
  <si>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</si>
  <si>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</si>
  <si>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</si>
  <si>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</si>
  <si>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</si>
  <si>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</si>
  <si>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</si>
  <si>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</si>
  <si>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</si>
  <si>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</si>
  <si>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</si>
  <si>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</si>
  <si>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</si>
  <si>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</si>
  <si>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</si>
  <si>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</si>
  <si>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</si>
  <si>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</si>
  <si>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</si>
  <si>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</si>
  <si>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</si>
  <si>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</si>
  <si>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</si>
  <si>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</si>
  <si>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</si>
  <si>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</si>
  <si>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</si>
  <si>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</si>
  <si>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</si>
  <si>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</si>
  <si>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</si>
  <si>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</si>
  <si>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</si>
  <si>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</si>
  <si>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</si>
  <si>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</si>
  <si>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</si>
  <si>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</si>
  <si>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</si>
  <si>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</si>
  <si>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</si>
  <si>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</si>
  <si>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</si>
  <si>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</si>
  <si>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</si>
  <si>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</si>
  <si>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</si>
  <si>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</si>
  <si>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</si>
  <si>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</si>
  <si>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</si>
  <si>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</si>
  <si>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</si>
  <si>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</si>
  <si>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</si>
  <si>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</si>
  <si>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</si>
  <si>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</si>
  <si>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</si>
  <si>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</si>
  <si>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</si>
  <si>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</si>
  <si>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</si>
  <si>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</si>
  <si>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</si>
  <si>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</si>
  <si>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</si>
  <si>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</si>
  <si>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</si>
  <si>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</si>
  <si>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</si>
  <si>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</si>
  <si>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</si>
  <si>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</si>
  <si>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</si>
  <si>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</si>
  <si>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</si>
  <si>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</si>
  <si>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</si>
  <si>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</si>
  <si>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</si>
  <si>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</si>
  <si>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</si>
  <si>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</si>
  <si>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</si>
  <si>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</si>
  <si>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</si>
  <si>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</si>
  <si>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</si>
  <si>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</si>
  <si>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</si>
  <si>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</si>
  <si>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</si>
  <si>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</si>
  <si>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</si>
  <si>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</si>
  <si>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</si>
  <si>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</si>
  <si>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</si>
  <si>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</si>
  <si>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</si>
  <si>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</si>
  <si>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</si>
  <si>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</si>
  <si>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</si>
  <si>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</si>
  <si>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</si>
  <si>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</si>
  <si>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</si>
  <si>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</si>
  <si>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</si>
  <si>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</si>
  <si>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</si>
  <si>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</si>
  <si>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</si>
  <si>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</si>
  <si>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</si>
  <si>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</si>
  <si>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</si>
  <si>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</si>
  <si>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</si>
  <si>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</si>
  <si>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</si>
  <si>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</si>
  <si>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</si>
  <si>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</si>
  <si>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</si>
  <si>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</si>
  <si>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</si>
  <si>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</si>
  <si>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</si>
  <si>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</si>
  <si>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</si>
  <si>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</si>
  <si>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</si>
  <si>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</si>
  <si>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</si>
  <si>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</si>
  <si>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</si>
  <si>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</si>
  <si>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</si>
  <si>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</si>
  <si>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</si>
  <si>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</si>
  <si>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</si>
  <si>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</si>
  <si>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</si>
  <si>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</si>
  <si>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</si>
  <si>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</si>
  <si>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</si>
  <si>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</si>
  <si>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</si>
  <si>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</si>
  <si>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</si>
  <si>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</si>
  <si>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</si>
  <si>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</si>
  <si>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</si>
  <si>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</si>
  <si>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</si>
  <si>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</si>
  <si>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</si>
  <si>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</si>
  <si>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</si>
  <si>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</si>
  <si>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</si>
  <si>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</si>
  <si>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</si>
  <si>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</si>
  <si>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</si>
  <si>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</si>
  <si>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</si>
  <si>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</si>
  <si>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</si>
  <si>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</si>
  <si>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</si>
  <si>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</si>
  <si>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</si>
  <si>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</si>
  <si>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</si>
  <si>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</si>
  <si>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</si>
  <si>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</si>
  <si>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</si>
  <si>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</si>
  <si>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</si>
  <si>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</si>
  <si>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</si>
  <si>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</si>
  <si>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</si>
  <si>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</si>
  <si>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</si>
  <si>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</si>
  <si>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</si>
  <si>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</si>
  <si>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</si>
  <si>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</si>
  <si>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</si>
  <si>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</si>
  <si>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</si>
  <si>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</si>
  <si>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</si>
  <si>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</si>
  <si>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</si>
  <si>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</si>
  <si>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</si>
  <si>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</si>
  <si>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</si>
  <si>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</si>
  <si>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</si>
  <si>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</si>
  <si>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</si>
  <si>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</si>
  <si>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</si>
  <si>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</si>
  <si>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</si>
  <si>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</si>
  <si>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</si>
  <si>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</si>
  <si>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</si>
  <si>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</si>
  <si>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</si>
  <si>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</si>
  <si>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</si>
  <si>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</si>
  <si>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</si>
  <si>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</si>
  <si>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</si>
  <si>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</si>
  <si>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</si>
  <si>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</si>
  <si>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</si>
  <si>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</si>
  <si>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</si>
  <si>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</si>
  <si>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</si>
  <si>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</si>
  <si>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</si>
  <si>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</si>
  <si>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</si>
  <si>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</si>
  <si>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</si>
  <si>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</si>
  <si>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</si>
  <si>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</si>
  <si>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</si>
  <si>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</si>
  <si>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</si>
  <si>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</si>
  <si>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</si>
  <si>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</si>
  <si>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</si>
  <si>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</si>
  <si>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</si>
  <si>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</si>
  <si>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</si>
  <si>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</si>
  <si>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</si>
  <si>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</si>
  <si>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</si>
  <si>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</si>
  <si>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</si>
  <si>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</si>
  <si>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</si>
  <si>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</si>
  <si>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</si>
  <si>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</si>
  <si>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</si>
  <si>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</si>
  <si>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</si>
  <si>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</si>
  <si>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</si>
  <si>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</si>
  <si>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</si>
  <si>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</si>
  <si>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</si>
  <si>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</si>
  <si>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</si>
  <si>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</si>
  <si>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</si>
  <si>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</si>
  <si>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</si>
  <si>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</si>
  <si>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</si>
  <si>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</si>
  <si>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</si>
  <si>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</si>
  <si>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</si>
  <si>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</si>
  <si>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</si>
  <si>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</si>
  <si>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</si>
  <si>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</si>
  <si>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</si>
  <si>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</si>
  <si>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</si>
  <si>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</si>
  <si>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</si>
  <si>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</si>
  <si>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</si>
  <si>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</si>
  <si>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</si>
  <si>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</si>
  <si>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</si>
  <si>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</si>
  <si>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</si>
  <si>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</si>
  <si>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</si>
  <si>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</si>
  <si>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</si>
  <si>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</si>
  <si>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</si>
  <si>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</si>
  <si>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</si>
  <si>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</si>
  <si>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</si>
  <si>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</si>
  <si>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</si>
  <si>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</si>
  <si>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</si>
  <si>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</si>
  <si>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</si>
  <si>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</si>
  <si>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</si>
  <si>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</si>
  <si>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</si>
  <si>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</si>
  <si>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</si>
  <si>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</si>
  <si>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</si>
  <si>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</si>
  <si>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</si>
  <si>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</si>
  <si>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</si>
  <si>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</si>
  <si>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</si>
  <si>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</si>
  <si>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</si>
  <si>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</si>
  <si>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</si>
  <si>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</si>
  <si>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</si>
  <si>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</si>
  <si>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</si>
  <si>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</si>
  <si>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</si>
  <si>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</si>
  <si>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</si>
  <si>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</si>
  <si>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</si>
  <si>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</si>
  <si>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</si>
  <si>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</si>
  <si>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</si>
  <si>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</si>
  <si>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</si>
  <si>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</si>
  <si>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</si>
  <si>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</si>
  <si>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</si>
  <si>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</si>
  <si>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</si>
  <si>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</si>
  <si>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</si>
  <si>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</si>
  <si>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</si>
  <si>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</si>
  <si>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</si>
  <si>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</si>
  <si>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</si>
  <si>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</si>
  <si>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</si>
  <si>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</si>
  <si>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</si>
  <si>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</si>
  <si>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</si>
  <si>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</si>
  <si>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</si>
  <si>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</si>
  <si>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</si>
  <si>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</si>
  <si>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</si>
  <si>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</si>
  <si>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</si>
  <si>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</si>
  <si>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</si>
  <si>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</si>
  <si>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</si>
  <si>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</si>
  <si>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</si>
  <si>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</si>
  <si>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</si>
  <si>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</si>
  <si>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</si>
  <si>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</si>
  <si>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</si>
  <si>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</si>
  <si>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</si>
  <si>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</si>
  <si>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</si>
  <si>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</si>
  <si>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</si>
  <si>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</si>
  <si>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</si>
  <si>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</si>
  <si>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</si>
  <si>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</si>
  <si>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</si>
  <si>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</si>
  <si>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</si>
  <si>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</si>
  <si>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</si>
  <si>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</si>
  <si>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</si>
  <si>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</si>
  <si>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</si>
  <si>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</si>
  <si>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</si>
  <si>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</si>
  <si>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</si>
  <si>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</si>
  <si>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</si>
  <si>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</si>
  <si>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</si>
  <si>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</si>
  <si>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</si>
  <si>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</si>
  <si>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</si>
  <si>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</si>
  <si>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</si>
  <si>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</si>
  <si>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</si>
  <si>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</si>
  <si>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</si>
  <si>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</si>
  <si>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</si>
  <si>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</si>
  <si>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</si>
  <si>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</si>
  <si>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</si>
  <si>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</si>
  <si>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</si>
  <si>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</si>
  <si>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</si>
  <si>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</si>
  <si>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</si>
  <si>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</si>
  <si>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</si>
  <si>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</si>
  <si>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</si>
  <si>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</si>
  <si>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</si>
  <si>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</si>
  <si>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</si>
  <si>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</si>
  <si>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</si>
  <si>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</si>
  <si>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</si>
  <si>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</si>
  <si>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</si>
  <si>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</si>
  <si>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</si>
  <si>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</si>
  <si>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</si>
  <si>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</si>
  <si>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</si>
  <si>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</si>
  <si>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</si>
  <si>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</si>
  <si>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</si>
  <si>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</si>
  <si>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</si>
  <si>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</si>
  <si>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</si>
  <si>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</si>
  <si>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</si>
  <si>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</si>
  <si>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</si>
  <si>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</si>
  <si>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</si>
  <si>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</si>
  <si>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</si>
  <si>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</si>
  <si>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</si>
  <si>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</si>
  <si>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</si>
  <si>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</si>
  <si>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</si>
  <si>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</si>
  <si>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</si>
  <si>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</si>
  <si>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</si>
  <si>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</si>
  <si>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</si>
  <si>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</si>
  <si>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</si>
  <si>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</si>
  <si>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</si>
  <si>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</si>
  <si>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</si>
  <si>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</si>
  <si>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</si>
  <si>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</si>
  <si>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</si>
  <si>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</si>
  <si>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</si>
  <si>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</si>
  <si>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</si>
  <si>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</si>
  <si>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</si>
  <si>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</si>
  <si>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</si>
  <si>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</si>
  <si>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</si>
  <si>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</si>
  <si>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</si>
  <si>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</si>
  <si>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</si>
  <si>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</si>
  <si>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</si>
  <si>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</si>
  <si>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</si>
  <si>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</si>
  <si>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</si>
  <si>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</si>
  <si>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</si>
  <si>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</si>
  <si>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</si>
  <si>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</si>
  <si>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</si>
  <si>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</si>
  <si>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</si>
  <si>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</si>
  <si>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</si>
  <si>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</si>
  <si>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</si>
  <si>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</si>
  <si>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</si>
  <si>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</si>
  <si>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</si>
  <si>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</si>
  <si>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</si>
  <si>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</si>
  <si>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</si>
  <si>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</si>
  <si>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</si>
  <si>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</si>
  <si>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</si>
  <si>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</si>
  <si>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</si>
  <si>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</si>
  <si>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</si>
  <si>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</si>
  <si>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</si>
  <si>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</si>
  <si>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</si>
  <si>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</si>
  <si>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</si>
  <si>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</si>
  <si>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</si>
  <si>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</si>
  <si>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</si>
  <si>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</si>
  <si>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</si>
  <si>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</si>
  <si>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</si>
  <si>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</si>
  <si>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</si>
  <si>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</si>
  <si>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</si>
  <si>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</si>
  <si>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</si>
  <si>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</si>
  <si>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</si>
  <si>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</si>
  <si>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</si>
  <si>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</si>
  <si>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</si>
  <si>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</si>
  <si>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</si>
  <si>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</si>
  <si>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</si>
  <si>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</si>
  <si>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</si>
  <si>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</si>
  <si>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</si>
  <si>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</si>
  <si>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</si>
  <si>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</si>
  <si>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</si>
  <si>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</si>
  <si>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</si>
  <si>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</si>
  <si>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</si>
  <si>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</si>
  <si>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</si>
  <si>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</si>
  <si>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</si>
  <si>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</si>
  <si>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</si>
  <si>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</si>
  <si>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</si>
  <si>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</si>
  <si>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</si>
  <si>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</si>
  <si>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</si>
  <si>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</si>
  <si>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</si>
  <si>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</si>
  <si>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</si>
  <si>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</si>
  <si>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</si>
  <si>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</si>
  <si>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</si>
  <si>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</si>
  <si>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</si>
  <si>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</si>
  <si>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</si>
  <si>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</si>
  <si>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</si>
  <si>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</si>
  <si>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</si>
  <si>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</si>
  <si>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</si>
  <si>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</si>
  <si>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</si>
  <si>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</si>
  <si>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</si>
  <si>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</si>
  <si>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</si>
  <si>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</si>
  <si>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</si>
  <si>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</si>
  <si>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</si>
  <si>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</si>
  <si>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</si>
  <si>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</si>
  <si>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</si>
  <si>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</si>
  <si>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</si>
  <si>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</si>
  <si>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</si>
  <si>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</si>
  <si>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</si>
  <si>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</si>
  <si>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</si>
  <si>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</si>
  <si>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</si>
  <si>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</si>
  <si>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</si>
  <si>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</si>
  <si>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</si>
  <si>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</si>
  <si>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</si>
  <si>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</si>
  <si>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</si>
  <si>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</si>
  <si>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</si>
  <si>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</si>
  <si>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</si>
  <si>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</si>
  <si>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</si>
  <si>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</si>
  <si>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</si>
  <si>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</si>
  <si>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</si>
  <si>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</si>
  <si>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</si>
  <si>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</si>
  <si>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</si>
  <si>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</si>
  <si>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</si>
  <si>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</si>
  <si>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</si>
  <si>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</si>
  <si>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</si>
  <si>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</si>
  <si>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</si>
  <si>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</si>
  <si>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</si>
  <si>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</si>
  <si>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</si>
  <si>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</si>
  <si>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</si>
  <si>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</si>
  <si>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</si>
  <si>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</si>
  <si>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</si>
  <si>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</si>
  <si>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</si>
  <si>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</si>
  <si>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</si>
  <si>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</si>
  <si>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</si>
  <si>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</si>
  <si>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</si>
  <si>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</si>
  <si>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</si>
  <si>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</si>
  <si>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</si>
  <si>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</si>
  <si>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</si>
  <si>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</si>
  <si>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</si>
  <si>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</si>
  <si>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</si>
  <si>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</si>
  <si>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</si>
  <si>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</si>
  <si>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</si>
  <si>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</si>
  <si>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</si>
  <si>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</si>
  <si>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</si>
  <si>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</si>
  <si>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</si>
  <si>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</si>
  <si>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</si>
  <si>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</si>
  <si>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</si>
  <si>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</si>
  <si>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</si>
  <si>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</si>
  <si>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</si>
  <si>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</si>
  <si>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</si>
  <si>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</si>
  <si>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</si>
  <si>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</si>
  <si>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</si>
  <si>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</si>
  <si>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</si>
  <si>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</si>
  <si>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</si>
  <si>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</si>
  <si>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</si>
  <si>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</si>
  <si>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</si>
  <si>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</si>
  <si>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</si>
  <si>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</si>
  <si>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</si>
  <si>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</si>
  <si>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</si>
  <si>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</si>
  <si>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</si>
  <si>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</si>
  <si>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</si>
  <si>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</si>
  <si>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</si>
  <si>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</si>
  <si>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</si>
  <si>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</si>
  <si>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</si>
  <si>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</si>
  <si>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</si>
  <si>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</si>
  <si>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</si>
  <si>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</si>
  <si>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</si>
  <si>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</si>
  <si>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</si>
  <si>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</si>
  <si>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</si>
  <si>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</si>
  <si>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</si>
  <si>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</si>
  <si>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</si>
  <si>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</si>
  <si>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</si>
  <si>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</si>
  <si>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</si>
  <si>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</si>
  <si>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</si>
  <si>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</si>
  <si>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</si>
  <si>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</si>
  <si>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</si>
  <si>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</si>
  <si>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</si>
  <si>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</si>
  <si>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</si>
  <si>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</si>
  <si>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</si>
  <si>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</si>
  <si>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</si>
  <si>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</si>
  <si>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</si>
  <si>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</si>
  <si>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</si>
  <si>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</si>
  <si>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</si>
  <si>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</si>
  <si>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</si>
  <si>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</si>
  <si>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</si>
  <si>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</si>
  <si>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</si>
  <si>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</si>
  <si>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</si>
  <si>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</si>
  <si>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</si>
  <si>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</si>
  <si>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</si>
  <si>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</si>
  <si>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</si>
  <si>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</si>
  <si>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</si>
  <si>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</si>
  <si>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</si>
  <si>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</si>
  <si>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</si>
  <si>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</si>
  <si>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</si>
  <si>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</si>
  <si>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</si>
  <si>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</si>
  <si>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</si>
  <si>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</si>
  <si>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</si>
  <si>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</si>
  <si>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</si>
  <si>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</si>
  <si>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</si>
  <si>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</si>
  <si>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</si>
  <si>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</si>
  <si>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</si>
  <si>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</si>
  <si>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</si>
  <si>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</si>
  <si>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</si>
  <si>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</si>
  <si>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</si>
  <si>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</si>
  <si>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</si>
  <si>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</si>
  <si>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</si>
  <si>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</si>
  <si>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</si>
  <si>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</si>
  <si>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</si>
  <si>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</si>
  <si>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</si>
  <si>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</si>
  <si>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</si>
  <si>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</si>
  <si>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</si>
  <si>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</si>
  <si>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</si>
  <si>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</si>
  <si>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</si>
  <si>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</si>
  <si>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</si>
  <si>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</si>
  <si>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</si>
  <si>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</si>
  <si>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</si>
  <si>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</si>
  <si>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</si>
  <si>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</si>
  <si>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</si>
  <si>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</si>
  <si>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</si>
  <si>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</si>
  <si>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</si>
  <si>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</si>
  <si>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</si>
  <si>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</si>
  <si>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</si>
  <si>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</si>
  <si>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</si>
  <si>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</si>
  <si>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</si>
  <si>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</si>
  <si>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</si>
  <si>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</si>
  <si>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</si>
  <si>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</si>
  <si>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</si>
  <si>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</si>
  <si>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</si>
  <si>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</si>
  <si>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</si>
  <si>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</si>
  <si>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</si>
  <si>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</si>
  <si>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</si>
  <si>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</si>
  <si>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</si>
  <si>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</si>
  <si>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</si>
  <si>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</si>
  <si>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</si>
  <si>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</si>
  <si>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</si>
  <si>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</si>
  <si>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</si>
  <si>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</si>
  <si>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</si>
  <si>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</si>
  <si>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</si>
  <si>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</si>
  <si>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</si>
  <si>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</si>
  <si>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</si>
  <si>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</si>
  <si>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</si>
  <si>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</si>
  <si>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</si>
  <si>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</si>
  <si>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</si>
  <si>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</si>
  <si>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</si>
  <si>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</si>
  <si>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</si>
  <si>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</si>
  <si>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</si>
  <si>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</si>
  <si>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</si>
  <si>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</si>
  <si>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</si>
  <si>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</si>
  <si>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</si>
  <si>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</si>
  <si>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</si>
  <si>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</si>
  <si>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</si>
  <si>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</si>
  <si>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</si>
  <si>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</si>
  <si>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</si>
  <si>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</si>
  <si>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</si>
  <si>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</si>
  <si>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</si>
  <si>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</si>
  <si>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</si>
  <si>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</si>
  <si>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</si>
  <si>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</si>
  <si>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</si>
  <si>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</si>
  <si>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</si>
  <si>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</si>
  <si>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</si>
  <si>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</si>
  <si>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</si>
  <si>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</si>
  <si>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</si>
  <si>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</si>
  <si>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</si>
  <si>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</si>
  <si>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</si>
  <si>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</si>
  <si>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</si>
  <si>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</si>
  <si>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</si>
  <si>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</si>
  <si>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</si>
  <si>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</si>
  <si>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</si>
  <si>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</si>
  <si>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</si>
  <si>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</si>
  <si>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</si>
  <si>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</si>
  <si>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</si>
  <si>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</si>
  <si>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</si>
  <si>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</si>
  <si>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</si>
  <si>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</si>
  <si>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</si>
  <si>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</si>
  <si>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</si>
  <si>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</si>
  <si>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</si>
  <si>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</si>
  <si>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</si>
  <si>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</si>
  <si>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</si>
  <si>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</si>
  <si>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</si>
  <si>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</si>
  <si>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</si>
  <si>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</si>
  <si>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</si>
  <si>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</si>
  <si>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</si>
  <si>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</si>
  <si>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</si>
  <si>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</si>
  <si>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</si>
  <si>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</si>
  <si>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</si>
  <si>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</si>
  <si>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</si>
  <si>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</si>
  <si>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</si>
  <si>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</si>
  <si>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</si>
  <si>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</si>
  <si>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</si>
  <si>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</si>
  <si>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</si>
  <si>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</si>
  <si>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</si>
  <si>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</si>
  <si>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</si>
  <si>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</si>
  <si>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</si>
  <si>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</si>
  <si>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</si>
  <si>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</si>
  <si>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</si>
  <si>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</si>
  <si>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</si>
  <si>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</si>
  <si>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</si>
  <si>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</si>
  <si>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</si>
  <si>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</si>
  <si>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</si>
  <si>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</si>
  <si>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</si>
  <si>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</si>
  <si>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</si>
  <si>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</si>
  <si>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</si>
  <si>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</si>
  <si>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</si>
  <si>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</si>
  <si>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</si>
  <si>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</si>
  <si>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</si>
  <si>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</si>
  <si>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</si>
  <si>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</si>
  <si>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</si>
  <si>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</si>
  <si>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</si>
  <si>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</si>
  <si>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</si>
  <si>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</si>
  <si>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</si>
  <si>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</si>
  <si>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</si>
  <si>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</si>
  <si>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</si>
  <si>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</si>
  <si>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</si>
  <si>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</si>
  <si>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</si>
  <si>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</si>
  <si>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</si>
  <si>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</si>
  <si>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</si>
  <si>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</si>
  <si>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</si>
  <si>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</si>
  <si>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</si>
  <si>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</si>
  <si>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</si>
  <si>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</si>
  <si>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</si>
  <si>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</si>
  <si>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</si>
  <si>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</si>
  <si>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</si>
  <si>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</si>
  <si>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</si>
  <si>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</si>
  <si>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</si>
  <si>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</si>
  <si>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</si>
  <si>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</si>
  <si>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</si>
  <si>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</si>
  <si>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</si>
  <si>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</si>
  <si>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</si>
  <si>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</si>
  <si>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</si>
  <si>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</si>
  <si>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</si>
  <si>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</si>
  <si>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</si>
  <si>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</si>
  <si>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</si>
  <si>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</si>
  <si>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</si>
  <si>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</si>
  <si>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</si>
  <si>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</si>
  <si>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</si>
  <si>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</si>
  <si>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</si>
  <si>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</si>
  <si>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</si>
  <si>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</si>
  <si>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</si>
  <si>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</si>
  <si>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</si>
  <si>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</si>
  <si>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</si>
  <si>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</si>
  <si>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</si>
  <si>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</si>
  <si>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</si>
  <si>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</si>
  <si>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</si>
  <si>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</si>
  <si>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</si>
  <si>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</si>
  <si>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</si>
  <si>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</si>
  <si>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</si>
  <si>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</si>
  <si>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</si>
  <si>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</si>
  <si>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</si>
  <si>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</si>
  <si>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</si>
  <si>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</si>
  <si>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</si>
  <si>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</si>
  <si>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</si>
  <si>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</si>
  <si>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</si>
  <si>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</si>
  <si>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</si>
  <si>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</si>
  <si>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</si>
  <si>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</si>
  <si>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</si>
  <si>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</si>
  <si>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</si>
  <si>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</si>
  <si>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</si>
  <si>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</si>
  <si>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</si>
  <si>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</si>
  <si>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</si>
  <si>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</si>
  <si>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</si>
  <si>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</si>
  <si>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</si>
  <si>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</si>
  <si>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</si>
  <si>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</si>
  <si>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</si>
  <si>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</si>
  <si>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</si>
  <si>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</si>
  <si>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</si>
  <si>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</si>
  <si>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</si>
  <si>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</si>
  <si>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</si>
  <si>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</si>
  <si>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</si>
  <si>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</si>
  <si>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</si>
  <si>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</si>
  <si>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</si>
  <si>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</si>
  <si>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</si>
  <si>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</si>
  <si>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</si>
  <si>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</si>
  <si>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</si>
  <si>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</si>
  <si>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</si>
  <si>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</si>
  <si>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</si>
  <si>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</si>
  <si>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</si>
  <si>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</si>
  <si>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</si>
  <si>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</si>
  <si>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</si>
  <si>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</si>
  <si>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</si>
  <si>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</si>
  <si>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</si>
  <si>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</si>
  <si>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</si>
  <si>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</si>
  <si>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</si>
  <si>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</si>
  <si>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</si>
  <si>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</si>
  <si>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</si>
  <si>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</si>
  <si>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</si>
  <si>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</si>
  <si>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</si>
  <si>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</si>
  <si>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</si>
  <si>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</si>
  <si>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</si>
  <si>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</si>
  <si>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</si>
  <si>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</si>
  <si>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</si>
  <si>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</si>
  <si>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</si>
  <si>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</si>
  <si>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</si>
  <si>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</si>
  <si>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</si>
  <si>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</si>
  <si>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</si>
  <si>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</si>
  <si>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</si>
  <si>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</si>
  <si>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</si>
  <si>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</si>
  <si>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</si>
  <si>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</si>
  <si>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</si>
  <si>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</si>
  <si>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</si>
  <si>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</si>
  <si>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</si>
  <si>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</si>
  <si>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</si>
  <si>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</si>
  <si>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</si>
  <si>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</si>
  <si>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</si>
  <si>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</si>
  <si>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</si>
  <si>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</si>
  <si>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</si>
  <si>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</si>
  <si>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</si>
  <si>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</si>
  <si>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</si>
  <si>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</si>
  <si>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</si>
  <si>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</si>
  <si>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</si>
  <si>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</si>
  <si>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</si>
  <si>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</si>
  <si>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</si>
  <si>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</si>
  <si>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</si>
  <si>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</si>
  <si>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</si>
  <si>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</si>
  <si>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</si>
  <si>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</si>
  <si>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</si>
  <si>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</si>
  <si>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</si>
  <si>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</si>
  <si>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</si>
  <si>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</si>
  <si>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</si>
  <si>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</si>
  <si>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</si>
  <si>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</si>
  <si>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</si>
  <si>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</si>
  <si>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</si>
  <si>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</si>
  <si>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</si>
  <si>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</si>
  <si>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</si>
  <si>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</si>
  <si>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</si>
  <si>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</si>
  <si>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</si>
  <si>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</si>
  <si>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</si>
  <si>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</si>
  <si>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</si>
  <si>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</si>
  <si>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</si>
  <si>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</si>
  <si>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</si>
  <si>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</si>
  <si>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</si>
  <si>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</si>
  <si>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</si>
  <si>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</si>
  <si>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</si>
  <si>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</si>
  <si>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</si>
  <si>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</si>
  <si>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</si>
  <si>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</si>
  <si>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</si>
  <si>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</si>
  <si>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</si>
  <si>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</si>
  <si>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</si>
  <si>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</si>
  <si>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</si>
  <si>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</si>
  <si>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</si>
  <si>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</si>
  <si>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</si>
  <si>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</si>
  <si>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</si>
  <si>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</si>
  <si>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</si>
  <si>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</si>
  <si>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</si>
  <si>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</si>
  <si>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</si>
  <si>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</si>
  <si>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</si>
  <si>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</si>
  <si>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</si>
  <si>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</si>
  <si>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</si>
  <si>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</si>
  <si>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</si>
  <si>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</si>
  <si>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</si>
  <si>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</si>
  <si>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</si>
  <si>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</si>
  <si>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</si>
  <si>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</si>
  <si>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</si>
  <si>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</si>
  <si>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</si>
  <si>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</si>
  <si>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</si>
  <si>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</si>
  <si>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</si>
  <si>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</si>
  <si>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</si>
  <si>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</si>
  <si>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</si>
  <si>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</si>
  <si>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</si>
  <si>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</si>
  <si>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</si>
  <si>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</si>
  <si>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</si>
  <si>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</si>
  <si>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</si>
  <si>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</si>
  <si>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</si>
  <si>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</si>
  <si>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</si>
  <si>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</si>
  <si>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</si>
  <si>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</si>
  <si>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</si>
  <si>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</si>
  <si>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</si>
  <si>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</si>
  <si>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</si>
  <si>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</si>
  <si>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</si>
  <si>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</si>
  <si>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</si>
  <si>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</si>
  <si>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</si>
  <si>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</si>
  <si>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</si>
  <si>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</si>
  <si>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</si>
  <si>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</si>
  <si>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</si>
  <si>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</si>
  <si>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</si>
  <si>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</si>
  <si>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</si>
  <si>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</si>
  <si>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</si>
  <si>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</si>
  <si>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</si>
  <si>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</si>
  <si>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</si>
  <si>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</si>
  <si>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</si>
  <si>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</si>
  <si>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</si>
  <si>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</si>
  <si>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</si>
  <si>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</si>
  <si>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</si>
  <si>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</si>
  <si>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</si>
  <si>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</si>
  <si>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</si>
  <si>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</si>
  <si>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</si>
  <si>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</si>
  <si>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</si>
  <si>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</si>
  <si>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</si>
  <si>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</si>
  <si>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</si>
  <si>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</si>
  <si>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</si>
  <si>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</si>
  <si>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</si>
  <si>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</si>
  <si>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</si>
  <si>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</si>
  <si>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</si>
  <si>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</si>
  <si>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</si>
  <si>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</si>
  <si>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</si>
  <si>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</si>
  <si>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</si>
  <si>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</si>
  <si>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</si>
  <si>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</si>
  <si>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</si>
  <si>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</si>
  <si>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</si>
  <si>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</si>
  <si>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</si>
  <si>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</si>
  <si>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</si>
  <si>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</si>
  <si>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</si>
  <si>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</si>
  <si>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</si>
  <si>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</si>
  <si>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</si>
  <si>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</si>
  <si>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</si>
  <si>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</si>
  <si>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</si>
  <si>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</si>
  <si>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</si>
  <si>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</si>
  <si>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</si>
  <si>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</si>
  <si>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</si>
  <si>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</si>
  <si>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</si>
  <si>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</si>
  <si>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</si>
  <si>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</si>
  <si>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</si>
  <si>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</si>
  <si>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</si>
  <si>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</si>
  <si>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</si>
  <si>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</si>
  <si>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</si>
  <si>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</si>
  <si>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</si>
  <si>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</si>
  <si>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</si>
  <si>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</si>
  <si>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</si>
  <si>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</si>
  <si>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</si>
  <si>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</si>
  <si>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</si>
  <si>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</si>
  <si>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</si>
  <si>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</si>
  <si>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</si>
  <si>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</si>
  <si>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</si>
  <si>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</si>
  <si>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</si>
  <si>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</si>
  <si>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</si>
  <si>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</si>
  <si>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</si>
  <si>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</si>
  <si>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</si>
  <si>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</si>
  <si>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</si>
  <si>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</si>
  <si>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</si>
  <si>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</si>
  <si>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</si>
  <si>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</si>
  <si>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</si>
  <si>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</si>
  <si>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</si>
  <si>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</si>
  <si>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</si>
  <si>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</si>
  <si>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</si>
  <si>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</si>
  <si>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</si>
  <si>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</si>
  <si>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</si>
  <si>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</si>
  <si>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</si>
  <si>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</si>
  <si>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</si>
  <si>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</si>
  <si>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</si>
  <si>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</si>
  <si>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</si>
  <si>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</si>
  <si>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</si>
  <si>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</si>
  <si>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</si>
  <si>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</si>
  <si>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</si>
  <si>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</si>
  <si>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</si>
  <si>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</si>
  <si>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</si>
  <si>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</si>
  <si>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</si>
  <si>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</si>
  <si>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</si>
  <si>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</si>
  <si>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</si>
  <si>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</si>
  <si>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</si>
  <si>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</si>
  <si>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</si>
  <si>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</si>
  <si>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</si>
  <si>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</si>
  <si>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</si>
  <si>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</si>
  <si>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</si>
  <si>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</si>
  <si>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</si>
  <si>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</si>
  <si>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</si>
  <si>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</si>
  <si>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</si>
  <si>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</si>
  <si>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</si>
  <si>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</si>
  <si>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</si>
  <si>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</si>
  <si>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</si>
  <si>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</si>
  <si>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</si>
  <si>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</si>
  <si>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</si>
  <si>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</si>
  <si>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</si>
  <si>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</si>
  <si>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</si>
  <si>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</si>
  <si>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</si>
  <si>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</si>
  <si>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</si>
  <si>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</si>
  <si>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</si>
  <si>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</si>
  <si>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</si>
  <si>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</si>
  <si>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</si>
  <si>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</si>
  <si>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</si>
  <si>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</si>
  <si>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</si>
  <si>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</si>
  <si>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</si>
  <si>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</si>
  <si>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</si>
  <si>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</si>
  <si>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</si>
  <si>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</si>
  <si>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</si>
  <si>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</si>
  <si>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</si>
  <si>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</si>
  <si>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</si>
  <si>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</si>
  <si>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</si>
  <si>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</si>
  <si>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</si>
  <si>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</si>
  <si>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</si>
  <si>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</si>
  <si>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</si>
  <si>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</si>
  <si>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</si>
  <si>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</si>
  <si>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</si>
  <si>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</si>
  <si>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</si>
  <si>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</si>
  <si>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</si>
  <si>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</si>
  <si>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</si>
  <si>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</si>
  <si>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</si>
  <si>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</si>
  <si>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</si>
  <si>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</si>
  <si>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</si>
  <si>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</si>
  <si>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</si>
  <si>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</si>
  <si>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</si>
  <si>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</si>
  <si>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</si>
  <si>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</si>
  <si>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</si>
  <si>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</si>
  <si>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</si>
  <si>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</si>
  <si>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</si>
  <si>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</si>
  <si>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</si>
  <si>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</si>
  <si>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</si>
  <si>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</si>
  <si>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</si>
  <si>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</si>
  <si>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</si>
  <si>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</si>
  <si>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</si>
  <si>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</si>
  <si>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</si>
  <si>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</si>
  <si>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</si>
  <si>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</si>
  <si>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</si>
  <si>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</si>
  <si>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</si>
  <si>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</si>
  <si>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</si>
  <si>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</si>
  <si>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</si>
  <si>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</si>
  <si>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</si>
  <si>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</si>
  <si>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</si>
  <si>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</si>
  <si>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</si>
  <si>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</si>
  <si>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</si>
  <si>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</si>
  <si>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</si>
  <si>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</si>
  <si>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</si>
  <si>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</si>
  <si>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</si>
  <si>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</si>
  <si>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</si>
  <si>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</si>
  <si>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</si>
  <si>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</si>
  <si>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</si>
  <si>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</si>
  <si>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</si>
  <si>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</si>
  <si>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</si>
  <si>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</si>
  <si>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</si>
  <si>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</si>
  <si>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</si>
  <si>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</si>
  <si>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</si>
  <si>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</si>
  <si>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</si>
  <si>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</si>
  <si>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</si>
  <si>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</si>
  <si>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</si>
  <si>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</si>
  <si>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</si>
  <si>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</si>
  <si>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</si>
  <si>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</si>
  <si>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</si>
  <si>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</si>
  <si>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</si>
  <si>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</si>
  <si>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</si>
  <si>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</si>
  <si>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</si>
  <si>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</si>
  <si>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</si>
  <si>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</si>
  <si>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</si>
  <si>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</si>
  <si>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</si>
  <si>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</si>
  <si>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</si>
  <si>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</si>
  <si>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</si>
  <si>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</si>
  <si>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</si>
  <si>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</si>
  <si>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</si>
  <si>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</si>
  <si>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</si>
  <si>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</si>
  <si>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</si>
  <si>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</si>
  <si>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</si>
  <si>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</si>
  <si>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</si>
  <si>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</si>
  <si>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</si>
  <si>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</si>
  <si>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</si>
  <si>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</si>
  <si>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</si>
  <si>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</si>
  <si>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</si>
  <si>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</si>
  <si>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</si>
  <si>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</si>
  <si>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</si>
  <si>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</si>
  <si>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</si>
  <si>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</si>
  <si>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</si>
  <si>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</si>
  <si>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</si>
  <si>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</si>
  <si>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</si>
  <si>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</si>
  <si>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</si>
  <si>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</si>
  <si>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</si>
  <si>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</si>
  <si>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</si>
  <si>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</si>
  <si>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</si>
  <si>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</si>
  <si>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</si>
  <si>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</si>
  <si>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</si>
  <si>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</si>
  <si>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</si>
  <si>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</si>
  <si>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</si>
  <si>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</si>
  <si>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</si>
  <si>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</si>
  <si>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</si>
  <si>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</si>
  <si>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</si>
  <si>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</si>
  <si>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</si>
  <si>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</si>
  <si>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</si>
  <si>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</si>
  <si>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</si>
  <si>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</si>
  <si>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</si>
  <si>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</si>
  <si>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</si>
  <si>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</si>
  <si>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</si>
  <si>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</si>
  <si>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</si>
  <si>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</si>
  <si>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</si>
  <si>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</si>
  <si>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</si>
  <si>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</si>
  <si>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</si>
  <si>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</si>
  <si>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</si>
  <si>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</si>
  <si>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</si>
  <si>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</si>
  <si>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</si>
  <si>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</si>
  <si>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</si>
  <si>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</si>
  <si>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</si>
  <si>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</si>
  <si>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</si>
  <si>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</si>
  <si>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</si>
  <si>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</si>
  <si>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</si>
  <si>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</si>
  <si>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</si>
  <si>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</si>
  <si>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</si>
  <si>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</si>
  <si>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</si>
  <si>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</si>
  <si>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</si>
  <si>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</si>
  <si>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</si>
  <si>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</si>
  <si>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</si>
  <si>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</si>
  <si>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</si>
  <si>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</si>
  <si>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</si>
  <si>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</si>
  <si>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</si>
  <si>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</si>
  <si>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</si>
  <si>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</si>
  <si>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</si>
  <si>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</si>
  <si>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</si>
  <si>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</si>
  <si>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</si>
  <si>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</si>
  <si>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</si>
  <si>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</si>
  <si>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</si>
  <si>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</si>
  <si>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</si>
  <si>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</si>
  <si>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</si>
  <si>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</si>
  <si>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</si>
  <si>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</si>
  <si>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</si>
  <si>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</si>
  <si>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</si>
  <si>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</si>
  <si>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</si>
  <si>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</si>
  <si>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</si>
  <si>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</si>
  <si>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</si>
  <si>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</si>
  <si>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</si>
  <si>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</si>
  <si>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</si>
  <si>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</si>
  <si>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</si>
  <si>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</si>
  <si>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</si>
  <si>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</si>
  <si>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</si>
  <si>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</si>
  <si>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</si>
  <si>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</si>
  <si>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</si>
  <si>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</si>
  <si>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</si>
  <si>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</si>
  <si>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</si>
  <si>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</si>
  <si>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</si>
  <si>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</si>
  <si>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</si>
  <si>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</si>
  <si>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</si>
  <si>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</si>
  <si>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</si>
  <si>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</si>
  <si>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</si>
  <si>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</si>
  <si>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</si>
  <si>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</si>
  <si>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</si>
  <si>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</si>
  <si>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</si>
  <si>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</si>
  <si>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</si>
  <si>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</si>
  <si>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</si>
  <si>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</si>
  <si>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</si>
  <si>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</si>
  <si>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</si>
  <si>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</si>
  <si>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</si>
  <si>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</si>
  <si>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</si>
  <si>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</si>
  <si>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</si>
  <si>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</si>
  <si>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</si>
  <si>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</si>
  <si>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</si>
  <si>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</si>
  <si>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</si>
  <si>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</si>
  <si>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</si>
  <si>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</si>
  <si>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</si>
  <si>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</si>
  <si>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</si>
  <si>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</si>
  <si>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</si>
  <si>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</si>
  <si>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</si>
  <si>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</si>
  <si>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</si>
  <si>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</si>
  <si>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</si>
  <si>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</si>
  <si>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</si>
  <si>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</si>
  <si>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</si>
  <si>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</si>
  <si>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</si>
  <si>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</si>
  <si>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</si>
  <si>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</si>
  <si>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</si>
  <si>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</si>
  <si>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</si>
  <si>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</si>
  <si>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</si>
  <si>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</si>
  <si>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</si>
  <si>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</si>
  <si>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</si>
  <si>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</si>
  <si>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</si>
  <si>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</si>
  <si>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</si>
  <si>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</si>
  <si>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</si>
  <si>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</si>
  <si>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</si>
  <si>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</si>
  <si>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</si>
  <si>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</si>
  <si>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</si>
  <si>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</si>
  <si>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</si>
  <si>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</si>
  <si>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</si>
  <si>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</si>
  <si>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</si>
  <si>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</si>
  <si>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</si>
  <si>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</si>
  <si>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</si>
  <si>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</si>
  <si>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</si>
  <si>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</si>
  <si>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</si>
  <si>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</si>
  <si>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</si>
  <si>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</si>
  <si>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</si>
  <si>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</si>
  <si>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</si>
  <si>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</si>
  <si>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</si>
  <si>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</si>
  <si>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</si>
  <si>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</si>
  <si>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</si>
  <si>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</si>
  <si>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</si>
  <si>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</si>
  <si>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</si>
  <si>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</si>
  <si>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</si>
  <si>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</si>
  <si>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</si>
  <si>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</si>
  <si>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</si>
  <si>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</si>
  <si>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</si>
  <si>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</si>
  <si>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</si>
  <si>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</si>
  <si>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</si>
  <si>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</si>
  <si>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</si>
  <si>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</si>
  <si>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</si>
  <si>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</si>
  <si>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</si>
  <si>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</si>
  <si>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</si>
  <si>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</si>
  <si>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</si>
  <si>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</si>
  <si>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</si>
  <si>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</si>
  <si>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</si>
  <si>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</si>
  <si>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</si>
  <si>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</si>
  <si>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</si>
  <si>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</si>
  <si>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</si>
  <si>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</si>
  <si>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</si>
  <si>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</si>
  <si>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</si>
  <si>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</si>
  <si>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</si>
  <si>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</si>
  <si>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</si>
  <si>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</si>
  <si>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</si>
  <si>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</si>
  <si>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</si>
  <si>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</si>
  <si>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</si>
  <si>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</si>
  <si>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</si>
  <si>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</si>
  <si>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</si>
  <si>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</si>
  <si>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</si>
  <si>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</si>
  <si>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</si>
  <si>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</si>
  <si>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</si>
  <si>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</si>
  <si>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</si>
  <si>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</si>
  <si>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</si>
  <si>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</si>
  <si>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</si>
  <si>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</si>
  <si>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</si>
  <si>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</si>
  <si>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</si>
  <si>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</si>
  <si>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</si>
  <si>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</si>
  <si>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</si>
  <si>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</si>
  <si>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</si>
  <si>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</si>
  <si>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</si>
  <si>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</si>
  <si>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</si>
  <si>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</si>
  <si>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</si>
  <si>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</si>
  <si>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</si>
  <si>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</si>
  <si>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</si>
  <si>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</si>
  <si>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</si>
  <si>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</si>
  <si>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</si>
  <si>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</si>
  <si>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</si>
  <si>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</si>
  <si>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</si>
  <si>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</si>
  <si>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</si>
  <si>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</si>
  <si>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</si>
  <si>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</si>
  <si>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</si>
  <si>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</si>
  <si>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</si>
  <si>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</si>
  <si>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</si>
  <si>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</si>
  <si>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</si>
  <si>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</si>
  <si>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</si>
  <si>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</si>
  <si>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</si>
  <si>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</si>
  <si>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</si>
  <si>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</si>
  <si>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</si>
  <si>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</si>
  <si>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</si>
  <si>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</si>
  <si>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</si>
  <si>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</si>
  <si>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</si>
  <si>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</si>
  <si>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</si>
  <si>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</si>
  <si>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</si>
  <si>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</si>
  <si>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</si>
  <si>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</si>
  <si>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</si>
  <si>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</si>
  <si>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</si>
  <si>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</si>
  <si>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</si>
  <si>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</si>
  <si>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</si>
  <si>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</si>
  <si>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</si>
  <si>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</si>
  <si>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</si>
  <si>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</si>
  <si>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</si>
  <si>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</si>
  <si>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</si>
  <si>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</si>
  <si>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</si>
  <si>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</si>
  <si>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</si>
  <si>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</si>
  <si>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</si>
  <si>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</si>
  <si>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</si>
  <si>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</si>
  <si>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</si>
  <si>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</si>
  <si>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</si>
  <si>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</si>
  <si>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</si>
  <si>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</si>
  <si>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</si>
  <si>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</si>
  <si>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</si>
  <si>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</si>
  <si>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</si>
  <si>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</si>
  <si>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</si>
  <si>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</si>
  <si>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</si>
  <si>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</si>
  <si>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</si>
  <si>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</si>
  <si>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</si>
  <si>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</si>
  <si>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</si>
  <si>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</si>
  <si>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</si>
  <si>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</si>
  <si>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</si>
  <si>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</si>
  <si>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</si>
  <si>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</si>
  <si>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</si>
  <si>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</si>
  <si>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</si>
  <si>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</si>
  <si>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</si>
  <si>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</si>
  <si>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</si>
  <si>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</si>
  <si>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</si>
  <si>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</si>
  <si>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</si>
  <si>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</si>
  <si>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</si>
  <si>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</si>
  <si>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</si>
  <si>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</si>
  <si>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</si>
  <si>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</si>
  <si>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</si>
  <si>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</si>
  <si>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</si>
  <si>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</si>
  <si>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</si>
  <si>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</si>
  <si>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</si>
  <si>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</si>
  <si>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</si>
  <si>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</si>
  <si>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</si>
  <si>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</si>
  <si>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</si>
  <si>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</si>
  <si>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</si>
  <si>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</si>
  <si>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</si>
  <si>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</si>
  <si>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</si>
  <si>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</si>
  <si>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</si>
  <si>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</si>
  <si>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</si>
  <si>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</si>
  <si>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</si>
  <si>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</si>
  <si>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</si>
  <si>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</si>
  <si>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</si>
  <si>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</si>
  <si>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</si>
  <si>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</si>
  <si>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</si>
  <si>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</si>
  <si>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</si>
  <si>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</si>
  <si>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</si>
  <si>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</si>
  <si>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</si>
  <si>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</si>
  <si>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</si>
  <si>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</si>
  <si>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</si>
  <si>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</si>
  <si>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</si>
  <si>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</si>
  <si>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</si>
  <si>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</si>
  <si>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</si>
  <si>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</si>
  <si>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</si>
  <si>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</si>
  <si>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</si>
  <si>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</si>
  <si>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</si>
  <si>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</si>
  <si>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</si>
  <si>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</si>
  <si>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</si>
  <si>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</si>
  <si>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</si>
  <si>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</si>
  <si>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</si>
  <si>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</si>
  <si>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</si>
  <si>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</si>
  <si>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</si>
  <si>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</si>
  <si>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</si>
  <si>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</si>
  <si>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</si>
  <si>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</si>
  <si>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</si>
  <si>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</si>
  <si>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</si>
  <si>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</si>
  <si>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</si>
  <si>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</si>
  <si>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</si>
  <si>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</si>
  <si>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</si>
  <si>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</si>
  <si>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</si>
  <si>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</si>
  <si>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</si>
  <si>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</si>
  <si>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</si>
  <si>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</si>
  <si>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</si>
  <si>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</si>
  <si>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</si>
  <si>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</si>
  <si>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</si>
  <si>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</si>
  <si>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</si>
  <si>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</si>
  <si>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</si>
  <si>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</si>
  <si>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</si>
  <si>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</si>
  <si>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</si>
  <si>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</si>
  <si>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</si>
  <si>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</si>
  <si>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</si>
  <si>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</si>
  <si>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</si>
  <si>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</si>
  <si>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</si>
  <si>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</si>
  <si>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</si>
  <si>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</si>
  <si>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</si>
  <si>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</si>
  <si>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</si>
  <si>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</si>
  <si>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</si>
  <si>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</si>
  <si>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</si>
  <si>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</si>
  <si>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</si>
  <si>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</si>
  <si>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</si>
  <si>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</si>
  <si>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</si>
  <si>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</si>
  <si>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</si>
  <si>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</si>
  <si>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</si>
  <si>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</si>
  <si>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</si>
  <si>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</si>
  <si>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</si>
  <si>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</si>
  <si>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</si>
  <si>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</si>
  <si>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</si>
  <si>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</si>
  <si>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</si>
  <si>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</si>
  <si>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</si>
  <si>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</si>
  <si>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</si>
  <si>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</si>
  <si>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</si>
  <si>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</si>
  <si>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</si>
  <si>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</si>
  <si>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</si>
  <si>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</si>
  <si>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</si>
  <si>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</si>
  <si>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</si>
  <si>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</si>
  <si>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</si>
  <si>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</si>
  <si>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</si>
  <si>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</si>
  <si>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</si>
  <si>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</si>
  <si>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</si>
  <si>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</si>
  <si>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</si>
  <si>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</si>
  <si>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</si>
  <si>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</si>
  <si>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</si>
  <si>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</si>
  <si>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</si>
  <si>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</si>
  <si>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</si>
  <si>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</si>
  <si>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</si>
  <si>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</si>
  <si>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</si>
  <si>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</si>
  <si>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</si>
  <si>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</si>
  <si>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</si>
  <si>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</si>
  <si>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</si>
  <si>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</si>
  <si>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</si>
  <si>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</si>
  <si>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</si>
  <si>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</si>
  <si>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</si>
  <si>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</si>
  <si>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</si>
  <si>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</si>
  <si>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</si>
  <si>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</si>
  <si>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</si>
  <si>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</si>
  <si>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</si>
  <si>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</si>
  <si>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</si>
  <si>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</si>
  <si>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</si>
  <si>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</si>
  <si>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</si>
  <si>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</si>
  <si>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</si>
  <si>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</si>
  <si>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</si>
  <si>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</si>
  <si>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</si>
  <si>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</si>
  <si>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</si>
  <si>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</si>
  <si>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</si>
  <si>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</si>
  <si>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</si>
  <si>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</si>
  <si>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</si>
  <si>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</si>
  <si>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</si>
  <si>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</si>
  <si>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</si>
  <si>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</si>
  <si>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</si>
  <si>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</si>
  <si>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</si>
  <si>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</si>
  <si>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</si>
  <si>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</si>
  <si>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</si>
  <si>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</si>
  <si>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</si>
  <si>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</si>
  <si>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</si>
  <si>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</si>
  <si>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</si>
  <si>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</si>
  <si>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</si>
  <si>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</si>
  <si>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</si>
  <si>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</si>
  <si>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</si>
  <si>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</si>
  <si>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</si>
  <si>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</si>
  <si>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</si>
  <si>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</si>
  <si>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</si>
  <si>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</si>
  <si>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</si>
  <si>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</si>
  <si>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</si>
  <si>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</si>
  <si>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</si>
  <si>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</si>
  <si>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</si>
  <si>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</si>
  <si>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</si>
  <si>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</si>
  <si>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</si>
  <si>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</si>
  <si>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</si>
  <si>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</si>
  <si>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</si>
  <si>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</si>
  <si>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</si>
  <si>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</si>
  <si>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</si>
  <si>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</si>
  <si>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</si>
  <si>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</si>
  <si>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</si>
  <si>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</si>
  <si>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</si>
  <si>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</si>
  <si>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</si>
  <si>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</si>
  <si>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</si>
  <si>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</si>
  <si>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</si>
  <si>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</si>
  <si>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</si>
  <si>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</si>
  <si>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</si>
  <si>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</si>
  <si>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</si>
  <si>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</si>
  <si>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</si>
  <si>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</si>
  <si>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</si>
  <si>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</si>
  <si>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</si>
  <si>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</si>
  <si>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</si>
  <si>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</si>
  <si>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</si>
  <si>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</si>
  <si>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</si>
  <si>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</si>
  <si>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</si>
  <si>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</si>
  <si>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</si>
  <si>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</si>
  <si>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</si>
  <si>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</si>
  <si>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</si>
  <si>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</si>
  <si>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</si>
  <si>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</si>
  <si>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</si>
  <si>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</si>
  <si>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</si>
  <si>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</si>
  <si>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</si>
  <si>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</si>
  <si>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</si>
  <si>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</si>
  <si>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</si>
  <si>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</si>
  <si>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</si>
  <si>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</si>
  <si>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</si>
  <si>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</si>
  <si>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</si>
  <si>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</si>
  <si>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</si>
  <si>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</si>
  <si>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</si>
  <si>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</si>
  <si>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</si>
  <si>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</si>
  <si>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</si>
  <si>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</si>
  <si>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</si>
  <si>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</si>
  <si>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</si>
  <si>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</si>
  <si>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</si>
  <si>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</si>
  <si>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</si>
  <si>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</si>
  <si>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</si>
  <si>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</si>
  <si>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</si>
  <si>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</si>
  <si>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</si>
  <si>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</si>
  <si>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</si>
  <si>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</si>
  <si>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</si>
  <si>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</si>
  <si>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</si>
  <si>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</si>
  <si>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</si>
  <si>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</si>
  <si>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</si>
  <si>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</si>
  <si>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</si>
  <si>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</si>
  <si>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</si>
  <si>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</si>
  <si>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</si>
  <si>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</si>
  <si>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</si>
  <si>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</si>
  <si>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</si>
  <si>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</si>
  <si>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</si>
  <si>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</si>
  <si>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</si>
  <si>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</si>
  <si>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</si>
  <si>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</si>
  <si>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</si>
  <si>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</si>
  <si>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</si>
  <si>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</si>
  <si>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</si>
  <si>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</si>
  <si>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</si>
  <si>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</si>
  <si>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</si>
  <si>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</si>
  <si>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</si>
  <si>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</si>
  <si>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</si>
  <si>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</si>
  <si>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</si>
  <si>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</si>
  <si>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</si>
  <si>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</si>
  <si>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</si>
  <si>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</si>
  <si>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</si>
  <si>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</si>
  <si>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</si>
  <si>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</si>
  <si>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</si>
  <si>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</si>
  <si>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</si>
  <si>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</si>
  <si>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</si>
  <si>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</si>
  <si>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</si>
  <si>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</si>
  <si>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</si>
  <si>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</si>
  <si>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</si>
  <si>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</si>
  <si>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</si>
  <si>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</si>
  <si>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</si>
  <si>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</si>
  <si>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</si>
  <si>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</si>
  <si>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</si>
  <si>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</si>
  <si>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</si>
  <si>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</si>
  <si>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</si>
  <si>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</si>
  <si>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</si>
  <si>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</si>
  <si>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</si>
  <si>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</si>
  <si>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</si>
  <si>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</si>
  <si>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</si>
  <si>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</si>
  <si>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</si>
  <si>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</si>
  <si>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</si>
  <si>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</si>
  <si>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</si>
  <si>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</si>
  <si>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</si>
  <si>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</si>
  <si>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</si>
  <si>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</si>
  <si>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</si>
  <si>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</si>
  <si>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</si>
  <si>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</si>
  <si>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</si>
  <si>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</si>
  <si>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</si>
  <si>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</si>
  <si>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</si>
  <si>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</si>
  <si>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</si>
  <si>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</si>
  <si>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</si>
  <si>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</si>
  <si>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</si>
  <si>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</si>
  <si>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</si>
  <si>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</si>
  <si>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</si>
  <si>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</si>
  <si>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</si>
  <si>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</si>
  <si>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</si>
  <si>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</si>
  <si>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</si>
  <si>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</si>
  <si>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</si>
  <si>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</si>
  <si>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</si>
  <si>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</si>
  <si>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</si>
  <si>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</si>
  <si>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</si>
  <si>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</si>
  <si>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</si>
  <si>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</si>
  <si>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</si>
  <si>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</si>
  <si>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</si>
  <si>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</si>
  <si>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</si>
  <si>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</si>
  <si>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</si>
  <si>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</si>
  <si>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</si>
  <si>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</si>
  <si>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</si>
  <si>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</si>
  <si>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</si>
  <si>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</si>
  <si>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</si>
  <si>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</si>
  <si>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</si>
  <si>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</si>
  <si>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</si>
  <si>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</si>
  <si>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</si>
  <si>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</si>
  <si>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</si>
  <si>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</si>
  <si>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</si>
  <si>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</si>
  <si>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</si>
  <si>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</si>
  <si>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</si>
  <si>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</si>
  <si>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</si>
  <si>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</si>
  <si>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</si>
  <si>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</si>
  <si>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</si>
  <si>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</si>
  <si>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</si>
  <si>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</si>
  <si>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</si>
  <si>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</si>
  <si>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</si>
  <si>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</si>
  <si>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</si>
  <si>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</si>
  <si>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</si>
  <si>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</si>
  <si>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</si>
  <si>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</si>
  <si>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</si>
  <si>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</si>
  <si>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</si>
  <si>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</si>
  <si>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</si>
  <si>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</si>
  <si>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</si>
  <si>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</si>
  <si>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</si>
  <si>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</si>
  <si>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</si>
  <si>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</si>
  <si>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</si>
  <si>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</si>
  <si>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</si>
  <si>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</si>
  <si>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</si>
  <si>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</si>
  <si>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</si>
  <si>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</si>
  <si>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</si>
  <si>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</si>
  <si>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</si>
  <si>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</si>
  <si>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</si>
  <si>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</si>
  <si>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</si>
  <si>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</si>
  <si>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</si>
  <si>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</si>
  <si>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</si>
  <si>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</si>
  <si>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</si>
  <si>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</si>
  <si>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</si>
  <si>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</si>
  <si>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</si>
  <si>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</si>
  <si>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</si>
  <si>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</si>
  <si>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</si>
  <si>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</si>
  <si>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</si>
  <si>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</si>
  <si>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</si>
  <si>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</si>
  <si>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</si>
  <si>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</si>
  <si>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</si>
  <si>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</si>
  <si>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</si>
  <si>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</si>
  <si>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</si>
  <si>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</si>
  <si>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</si>
  <si>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</si>
  <si>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</si>
  <si>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</si>
  <si>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</si>
  <si>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</si>
  <si>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</si>
  <si>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</si>
  <si>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</si>
  <si>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</si>
  <si>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</si>
  <si>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</si>
  <si>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</si>
  <si>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</si>
  <si>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</si>
  <si>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</si>
  <si>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</si>
  <si>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</si>
  <si>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</si>
  <si>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</si>
  <si>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</si>
  <si>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</si>
  <si>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</si>
  <si>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</si>
  <si>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</si>
  <si>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</si>
  <si>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</si>
  <si>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</si>
  <si>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</si>
  <si>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</si>
  <si>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</si>
  <si>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</si>
  <si>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</si>
  <si>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</si>
  <si>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</si>
  <si>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</si>
  <si>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</si>
  <si>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</si>
  <si>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</si>
  <si>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</si>
  <si>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</si>
  <si>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</si>
  <si>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</si>
  <si>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</si>
  <si>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</si>
  <si>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</si>
  <si>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</si>
  <si>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</si>
  <si>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</si>
  <si>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</si>
  <si>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</si>
  <si>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</si>
  <si>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</si>
  <si>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</si>
  <si>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</si>
  <si>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</si>
  <si>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</si>
  <si>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</si>
  <si>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</si>
  <si>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</si>
  <si>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</si>
  <si>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</si>
  <si>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</si>
  <si>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</si>
  <si>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</si>
  <si>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</si>
  <si>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</si>
  <si>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</si>
  <si>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</si>
  <si>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</si>
  <si>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</si>
  <si>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</si>
  <si>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</si>
  <si>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</si>
  <si>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</si>
  <si>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</si>
  <si>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</si>
  <si>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</si>
  <si>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</si>
  <si>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</si>
  <si>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</si>
  <si>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</si>
  <si>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</si>
  <si>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</si>
  <si>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</si>
  <si>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</si>
  <si>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</si>
  <si>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</si>
  <si>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</si>
  <si>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</si>
  <si>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</si>
  <si>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</si>
  <si>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</si>
  <si>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</si>
  <si>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</si>
  <si>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</si>
  <si>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</si>
  <si>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</si>
  <si>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</si>
  <si>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</si>
  <si>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</si>
  <si>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</si>
  <si>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</si>
  <si>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</si>
  <si>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</si>
  <si>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</si>
  <si>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</si>
  <si>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</si>
  <si>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</si>
  <si>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</si>
  <si>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</si>
  <si>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</si>
  <si>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</si>
  <si>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</si>
  <si>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</si>
  <si>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</si>
  <si>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</si>
  <si>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</si>
  <si>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</si>
  <si>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</si>
  <si>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</si>
  <si>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</si>
  <si>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</si>
  <si>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</si>
  <si>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</si>
  <si>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</si>
  <si>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</si>
  <si>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</si>
  <si>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</si>
  <si>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</si>
  <si>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</si>
  <si>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</si>
  <si>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</si>
  <si>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</si>
  <si>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</si>
  <si>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</si>
  <si>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</si>
  <si>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</si>
  <si>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</si>
  <si>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</si>
  <si>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</si>
  <si>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</si>
  <si>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</si>
  <si>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</si>
  <si>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</si>
  <si>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</si>
  <si>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</si>
  <si>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</si>
  <si>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</si>
  <si>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</si>
  <si>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</si>
  <si>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</si>
  <si>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</si>
  <si>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</si>
  <si>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</si>
  <si>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</si>
  <si>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</si>
  <si>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</si>
  <si>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</si>
  <si>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</si>
  <si>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</si>
  <si>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</si>
  <si>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</si>
  <si>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</si>
  <si>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</si>
  <si>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</si>
  <si>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</si>
  <si>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</si>
  <si>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</si>
  <si>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</si>
  <si>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</si>
  <si>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</si>
  <si>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</si>
  <si>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</si>
  <si>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</si>
  <si>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</si>
  <si>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</si>
  <si>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</si>
  <si>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</si>
  <si>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</si>
  <si>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</si>
  <si>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</si>
  <si>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</si>
  <si>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</si>
  <si>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</si>
  <si>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</si>
  <si>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</si>
  <si>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</si>
  <si>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</si>
  <si>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</si>
  <si>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</si>
  <si>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</si>
  <si>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</si>
  <si>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</si>
  <si>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</si>
  <si>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</si>
  <si>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</si>
  <si>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</si>
  <si>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</si>
  <si>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</si>
  <si>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</si>
  <si>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</si>
  <si>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</si>
  <si>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</si>
  <si>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</si>
  <si>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</si>
  <si>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</si>
  <si>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</si>
  <si>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</si>
  <si>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</si>
  <si>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</si>
  <si>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</si>
  <si>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</si>
  <si>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</si>
  <si>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</si>
  <si>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</si>
  <si>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</si>
  <si>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</si>
  <si>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</si>
  <si>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</si>
  <si>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</si>
  <si>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</si>
  <si>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</si>
  <si>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</si>
  <si>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</si>
  <si>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</si>
  <si>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</si>
  <si>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</si>
  <si>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</si>
  <si>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</si>
  <si>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</si>
  <si>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</si>
  <si>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</si>
  <si>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</si>
  <si>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</si>
  <si>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</si>
  <si>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</si>
  <si>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</si>
  <si>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</si>
  <si>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</si>
  <si>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</si>
  <si>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</si>
  <si>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</si>
  <si>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</si>
  <si>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</si>
  <si>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</si>
  <si>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</si>
  <si>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</si>
  <si>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</si>
  <si>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</si>
  <si>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</si>
  <si>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</si>
  <si>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</si>
  <si>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</si>
  <si>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</si>
  <si>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</si>
  <si>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</si>
  <si>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</si>
  <si>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</si>
  <si>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</si>
  <si>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</si>
  <si>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</si>
  <si>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</si>
  <si>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</si>
  <si>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</si>
  <si>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</si>
  <si>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</si>
  <si>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</si>
  <si>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</si>
  <si>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</si>
  <si>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</si>
  <si>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</si>
  <si>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</si>
  <si>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</si>
  <si>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</si>
  <si>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</si>
  <si>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</si>
  <si>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</si>
  <si>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</si>
  <si>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</si>
  <si>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</si>
  <si>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</si>
  <si>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</si>
  <si>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</si>
  <si>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</si>
  <si>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</si>
  <si>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</si>
  <si>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</si>
  <si>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</si>
  <si>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</si>
  <si>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</si>
  <si>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</si>
  <si>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</si>
  <si>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</si>
  <si>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</si>
  <si>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</si>
  <si>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</si>
  <si>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</si>
  <si>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</si>
  <si>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</si>
  <si>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</si>
  <si>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</si>
  <si>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</si>
  <si>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</si>
  <si>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</si>
  <si>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</si>
  <si>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</si>
  <si>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</si>
  <si>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</si>
  <si>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</si>
  <si>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</si>
  <si>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</si>
  <si>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</si>
  <si>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</si>
  <si>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</si>
  <si>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</si>
  <si>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</si>
  <si>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</si>
  <si>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</si>
  <si>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</si>
  <si>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</si>
  <si>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</si>
  <si>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</si>
  <si>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</si>
  <si>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</si>
  <si>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</si>
  <si>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</si>
  <si>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</si>
  <si>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</si>
  <si>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</si>
  <si>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</si>
  <si>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</si>
  <si>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</si>
  <si>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</si>
  <si>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</si>
  <si>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</si>
  <si>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</si>
  <si>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</si>
  <si>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</si>
  <si>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</si>
  <si>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</si>
  <si>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</si>
  <si>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</si>
  <si>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</si>
  <si>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</si>
  <si>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</si>
  <si>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</si>
  <si>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</si>
  <si>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</si>
  <si>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</si>
  <si>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</si>
  <si>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</si>
  <si>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</si>
  <si>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</si>
  <si>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</si>
  <si>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</si>
  <si>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</si>
  <si>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</si>
  <si>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</si>
  <si>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</si>
  <si>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</si>
  <si>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</si>
  <si>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</si>
  <si>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</si>
  <si>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</si>
  <si>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</si>
  <si>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</si>
  <si>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</si>
  <si>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</si>
  <si>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</si>
  <si>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</si>
  <si>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</si>
  <si>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</si>
  <si>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</si>
  <si>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</si>
  <si>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</si>
  <si>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</si>
  <si>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</si>
  <si>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</si>
  <si>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</si>
  <si>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</si>
  <si>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</si>
  <si>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</si>
  <si>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</si>
  <si>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</si>
  <si>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</si>
  <si>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</si>
  <si>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</si>
  <si>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</si>
  <si>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</si>
  <si>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</si>
  <si>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</si>
  <si>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</si>
  <si>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</si>
  <si>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</si>
  <si>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</si>
  <si>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</si>
  <si>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</si>
  <si>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</si>
  <si>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</si>
  <si>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</si>
  <si>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</si>
  <si>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</si>
  <si>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</si>
  <si>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</si>
  <si>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</si>
  <si>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</si>
  <si>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</si>
  <si>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</si>
  <si>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</si>
  <si>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</si>
  <si>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</si>
  <si>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</si>
  <si>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</si>
  <si>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</si>
  <si>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</si>
  <si>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</si>
  <si>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</si>
  <si>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</si>
  <si>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</si>
  <si>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</si>
  <si>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</si>
  <si>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</si>
  <si>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</si>
  <si>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</si>
  <si>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</si>
  <si>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</si>
  <si>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</si>
  <si>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</si>
  <si>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</si>
  <si>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</si>
  <si>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</si>
  <si>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</si>
  <si>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</si>
  <si>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</si>
  <si>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</si>
  <si>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</si>
  <si>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</si>
  <si>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</si>
  <si>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</si>
  <si>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</si>
  <si>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</si>
  <si>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</si>
  <si>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</si>
  <si>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</si>
  <si>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</si>
  <si>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</si>
  <si>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</si>
  <si>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</si>
  <si>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</si>
  <si>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</si>
  <si>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</si>
  <si>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</si>
  <si>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</si>
  <si>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</si>
  <si>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</si>
  <si>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</si>
  <si>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</si>
  <si>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</si>
  <si>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</si>
  <si>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</si>
  <si>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</si>
  <si>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</si>
  <si>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</si>
  <si>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</si>
  <si>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</si>
  <si>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</si>
  <si>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</si>
  <si>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</si>
  <si>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</si>
  <si>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</si>
  <si>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</si>
  <si>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</si>
  <si>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</si>
  <si>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</si>
  <si>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</si>
  <si>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</si>
  <si>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</si>
  <si>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</si>
  <si>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</si>
  <si>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</si>
  <si>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</si>
  <si>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</si>
  <si>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</si>
  <si>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</si>
  <si>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</si>
  <si>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</si>
  <si>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</si>
  <si>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</si>
  <si>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</si>
  <si>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</si>
  <si>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</si>
  <si>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</si>
  <si>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</si>
  <si>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</si>
  <si>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</si>
  <si>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</si>
  <si>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</si>
  <si>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</si>
  <si>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</si>
  <si>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</si>
  <si>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</si>
  <si>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</si>
  <si>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</si>
  <si>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</si>
  <si>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</si>
  <si>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</si>
  <si>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</si>
  <si>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</si>
  <si>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</si>
  <si>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</si>
  <si>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</si>
  <si>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</si>
  <si>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</si>
  <si>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</si>
  <si>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</si>
  <si>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</si>
  <si>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</si>
  <si>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</si>
  <si>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</si>
  <si>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</si>
  <si>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</si>
  <si>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</si>
  <si>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</si>
  <si>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</si>
  <si>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</si>
  <si>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</si>
  <si>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</si>
  <si>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</si>
  <si>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</si>
  <si>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</si>
  <si>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</si>
  <si>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</si>
  <si>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</si>
  <si>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</si>
  <si>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</si>
  <si>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</si>
  <si>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</si>
  <si>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</si>
  <si>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</si>
  <si>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</si>
  <si>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</si>
  <si>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</si>
  <si>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</si>
  <si>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</si>
  <si>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</si>
  <si>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</si>
  <si>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</si>
  <si>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</si>
  <si>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</si>
  <si>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</si>
  <si>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</si>
  <si>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</si>
  <si>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</si>
  <si>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</si>
  <si>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</si>
  <si>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</si>
  <si>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</si>
  <si>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</si>
  <si>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</si>
  <si>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</si>
  <si>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</si>
  <si>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</si>
  <si>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</si>
  <si>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</si>
  <si>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</si>
  <si>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</si>
  <si>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</si>
  <si>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</si>
  <si>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</si>
  <si>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</si>
  <si>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</si>
  <si>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</si>
  <si>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</si>
  <si>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</si>
  <si>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</si>
  <si>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</si>
  <si>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</si>
  <si>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</si>
  <si>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</si>
  <si>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</si>
  <si>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</si>
  <si>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</si>
  <si>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</si>
  <si>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</si>
  <si>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</si>
  <si>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</si>
  <si>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</si>
  <si>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</si>
  <si>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</si>
  <si>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</si>
  <si>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</si>
  <si>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</si>
  <si>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</si>
  <si>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</si>
  <si>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</si>
  <si>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</si>
  <si>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</si>
  <si>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</si>
  <si>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</si>
  <si>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</si>
  <si>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</si>
  <si>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</si>
  <si>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</si>
  <si>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</si>
  <si>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</si>
  <si>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</si>
  <si>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</si>
  <si>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</si>
  <si>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</si>
  <si>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</si>
  <si>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</si>
  <si>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</si>
  <si>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</si>
  <si>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</si>
  <si>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</si>
  <si>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</si>
  <si>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</si>
  <si>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</si>
  <si>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</si>
  <si>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</si>
  <si>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</si>
  <si>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</si>
  <si>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</si>
  <si>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</si>
  <si>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</si>
  <si>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</si>
  <si>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</si>
  <si>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</si>
  <si>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</si>
  <si>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</si>
  <si>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</si>
  <si>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</si>
  <si>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</si>
  <si>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</si>
  <si>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</si>
  <si>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</si>
  <si>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</si>
  <si>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</si>
  <si>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</si>
  <si>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</si>
  <si>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</si>
  <si>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</si>
  <si>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</si>
  <si>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</si>
  <si>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</si>
  <si>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</si>
  <si>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</si>
  <si>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</si>
  <si>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</si>
  <si>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</si>
  <si>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</si>
  <si>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</si>
  <si>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</si>
  <si>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</si>
  <si>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</si>
  <si>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</si>
  <si>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</si>
  <si>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</si>
  <si>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</si>
  <si>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</si>
  <si>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</si>
  <si>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</si>
  <si>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</si>
  <si>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</si>
  <si>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</si>
  <si>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</si>
  <si>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</si>
  <si>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</si>
  <si>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</si>
  <si>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</si>
  <si>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</si>
  <si>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</si>
  <si>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</si>
  <si>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</si>
  <si>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</si>
  <si>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</si>
  <si>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</si>
  <si>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</si>
  <si>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</si>
  <si>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</si>
  <si>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</si>
  <si>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</si>
  <si>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</si>
  <si>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</si>
  <si>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</si>
  <si>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</si>
  <si>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</si>
  <si>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</si>
  <si>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</si>
  <si>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</si>
  <si>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</si>
  <si>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</si>
  <si>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</si>
  <si>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</si>
  <si>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</si>
  <si>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</si>
  <si>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</si>
  <si>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</si>
  <si>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</si>
  <si>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</si>
  <si>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</si>
  <si>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</si>
  <si>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</si>
  <si>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</si>
  <si>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</si>
  <si>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</si>
  <si>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</si>
  <si>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</si>
  <si>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</si>
  <si>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</si>
  <si>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</si>
  <si>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</si>
  <si>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</si>
  <si>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</si>
  <si>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</si>
  <si>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</si>
  <si>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</si>
  <si>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</si>
  <si>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</si>
  <si>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</si>
  <si>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</si>
  <si>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</si>
  <si>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</si>
  <si>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</si>
  <si>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</si>
  <si>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</si>
  <si>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</si>
  <si>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</si>
  <si>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</si>
  <si>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</si>
  <si>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</si>
  <si>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</si>
  <si>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</si>
  <si>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</si>
  <si>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</si>
  <si>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</si>
  <si>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</si>
  <si>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</si>
  <si>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</si>
  <si>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</si>
  <si>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</si>
  <si>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</si>
  <si>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</si>
  <si>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</si>
  <si>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</si>
  <si>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</si>
  <si>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</si>
  <si>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</si>
  <si>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</si>
  <si>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</si>
  <si>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</si>
  <si>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</si>
  <si>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</si>
  <si>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</si>
  <si>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</si>
  <si>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</si>
  <si>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</si>
  <si>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</si>
  <si>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</si>
  <si>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</si>
  <si>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</si>
  <si>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</si>
  <si>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</si>
  <si>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</si>
  <si>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</si>
  <si>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</si>
  <si>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</si>
  <si>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</si>
  <si>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</si>
  <si>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</si>
  <si>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</si>
  <si>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</si>
  <si>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</si>
  <si>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</si>
  <si>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</si>
  <si>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</si>
  <si>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</si>
  <si>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</si>
  <si>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</si>
  <si>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</si>
  <si>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</si>
  <si>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</si>
  <si>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</si>
  <si>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</si>
  <si>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</si>
  <si>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</si>
  <si>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</si>
  <si>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</si>
  <si>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</si>
  <si>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</si>
  <si>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</si>
  <si>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</si>
  <si>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</si>
  <si>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</si>
  <si>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</si>
  <si>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</si>
  <si>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</si>
  <si>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</si>
  <si>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</si>
  <si>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</si>
  <si>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</si>
  <si>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</si>
  <si>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</si>
  <si>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</si>
  <si>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</si>
  <si>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</si>
  <si>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</si>
  <si>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</si>
  <si>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</si>
  <si>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</si>
  <si>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</si>
  <si>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</si>
  <si>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</si>
  <si>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</si>
  <si>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</si>
  <si>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</si>
  <si>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</si>
  <si>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</si>
  <si>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</si>
  <si>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</si>
  <si>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</si>
  <si>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</si>
  <si>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</si>
  <si>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</si>
  <si>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</si>
  <si>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</si>
  <si>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</si>
  <si>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</si>
  <si>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</si>
  <si>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</si>
  <si>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</si>
  <si>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</si>
  <si>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</si>
  <si>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</si>
  <si>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</si>
  <si>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</si>
  <si>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</si>
  <si>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</si>
  <si>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</si>
  <si>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</si>
  <si>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</si>
  <si>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</si>
  <si>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</si>
  <si>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</si>
  <si>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</si>
  <si>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</si>
  <si>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</si>
  <si>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</si>
  <si>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</si>
  <si>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</si>
  <si>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</si>
  <si>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</si>
  <si>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</si>
  <si>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</si>
  <si>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</si>
  <si>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</si>
  <si>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</si>
  <si>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</si>
  <si>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</si>
  <si>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</si>
  <si>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</si>
  <si>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</si>
  <si>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</si>
  <si>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</si>
  <si>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</si>
  <si>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</si>
  <si>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</si>
  <si>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</si>
  <si>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</si>
  <si>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</si>
  <si>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</si>
  <si>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</si>
  <si>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</si>
  <si>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</si>
  <si>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</si>
  <si>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</si>
  <si>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</si>
  <si>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</si>
  <si>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</si>
  <si>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</si>
  <si>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</si>
  <si>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</si>
  <si>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</si>
  <si>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</si>
  <si>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</si>
  <si>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</si>
  <si>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</si>
  <si>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</si>
  <si>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</si>
  <si>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</si>
  <si>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</si>
  <si>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</si>
  <si>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</si>
  <si>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</si>
  <si>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</si>
  <si>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</si>
  <si>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</si>
  <si>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</si>
  <si>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</si>
  <si>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</si>
  <si>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</si>
  <si>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</si>
  <si>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</si>
  <si>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</si>
  <si>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</si>
  <si>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</si>
  <si>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</si>
  <si>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</si>
  <si>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</si>
  <si>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</si>
  <si>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</si>
  <si>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</si>
  <si>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</si>
  <si>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</si>
  <si>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</si>
  <si>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</si>
  <si>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</si>
  <si>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</si>
  <si>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</si>
  <si>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</si>
  <si>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</si>
  <si>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</si>
  <si>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</si>
  <si>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</si>
  <si>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</si>
  <si>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</si>
  <si>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</si>
  <si>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</si>
  <si>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</si>
  <si>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</si>
  <si>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</si>
  <si>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</si>
  <si>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</si>
  <si>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</si>
  <si>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</si>
  <si>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</si>
  <si>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</si>
  <si>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</si>
  <si>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</si>
  <si>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</si>
  <si>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</si>
  <si>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</si>
  <si>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</si>
  <si>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</si>
  <si>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</si>
  <si>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</si>
  <si>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</si>
  <si>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</si>
  <si>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</si>
  <si>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</si>
  <si>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</si>
  <si>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</si>
  <si>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</si>
  <si>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</si>
  <si>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</si>
  <si>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</si>
  <si>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</si>
  <si>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</si>
  <si>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</si>
  <si>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</si>
  <si>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</si>
  <si>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</si>
  <si>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</si>
  <si>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</si>
  <si>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</si>
  <si>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</si>
  <si>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</si>
  <si>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</si>
  <si>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</si>
  <si>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</si>
  <si>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</si>
  <si>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</si>
  <si>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</si>
  <si>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</si>
  <si>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</si>
  <si>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</si>
  <si>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</si>
  <si>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</si>
  <si>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</si>
  <si>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</si>
  <si>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</si>
  <si>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</si>
  <si>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</si>
  <si>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</si>
  <si>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</si>
  <si>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</si>
  <si>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</si>
  <si>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</si>
  <si>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</si>
  <si>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</si>
  <si>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</si>
  <si>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</si>
  <si>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</si>
  <si>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</si>
  <si>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</si>
  <si>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</si>
  <si>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</si>
  <si>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</si>
  <si>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</si>
  <si>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</si>
  <si>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</si>
  <si>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</si>
  <si>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</si>
  <si>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</si>
  <si>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</si>
  <si>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</si>
  <si>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</si>
  <si>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</si>
  <si>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</si>
  <si>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</si>
  <si>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</si>
  <si>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</si>
  <si>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</si>
  <si>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</si>
  <si>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</si>
  <si>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</si>
  <si>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</si>
  <si>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</si>
  <si>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</si>
  <si>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</si>
  <si>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</si>
  <si>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</si>
  <si>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</si>
  <si>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</si>
  <si>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</si>
  <si>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</si>
  <si>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</si>
  <si>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</si>
  <si>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</si>
  <si>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</si>
  <si>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</si>
  <si>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</si>
  <si>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</si>
  <si>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</si>
  <si>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</si>
  <si>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</si>
  <si>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</si>
  <si>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</si>
  <si>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</si>
  <si>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</si>
  <si>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</si>
  <si>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</si>
  <si>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</si>
  <si>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</si>
  <si>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</si>
  <si>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</si>
  <si>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</si>
  <si>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</si>
  <si>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</si>
  <si>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</si>
  <si>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</si>
  <si>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</si>
  <si>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</si>
  <si>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</si>
  <si>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</si>
  <si>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</si>
  <si>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</si>
  <si>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</si>
  <si>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</si>
  <si>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</si>
  <si>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</si>
  <si>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</si>
  <si>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</si>
  <si>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</si>
  <si>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</si>
  <si>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</si>
  <si>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</si>
  <si>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</si>
  <si>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</si>
  <si>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</si>
  <si>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</si>
  <si>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</si>
  <si>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</si>
  <si>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</si>
  <si>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</si>
  <si>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</si>
  <si>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</si>
  <si>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</si>
  <si>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</si>
  <si>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</si>
  <si>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</si>
  <si>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</si>
  <si>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</si>
  <si>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</si>
  <si>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</si>
  <si>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</si>
  <si>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</si>
  <si>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</si>
  <si>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</si>
  <si>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</si>
  <si>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</si>
  <si>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</si>
  <si>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</si>
  <si>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</si>
  <si>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</si>
  <si>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</si>
  <si>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</si>
  <si>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</si>
  <si>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</si>
  <si>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</si>
  <si>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</si>
  <si>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</si>
  <si>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</si>
  <si>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</si>
  <si>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</si>
  <si>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</si>
  <si>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</si>
  <si>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</si>
  <si>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</si>
  <si>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</si>
  <si>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</si>
  <si>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</si>
  <si>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</si>
  <si>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</si>
  <si>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</si>
  <si>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</si>
  <si>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</si>
  <si>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</si>
  <si>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</si>
  <si>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</si>
  <si>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</si>
  <si>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</si>
  <si>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</si>
  <si>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</si>
  <si>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</si>
  <si>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</si>
  <si>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</si>
  <si>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</si>
  <si>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</si>
  <si>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</si>
  <si>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</si>
  <si>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</si>
  <si>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</si>
  <si>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</si>
  <si>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</si>
  <si>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</si>
  <si>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</si>
  <si>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</si>
  <si>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</si>
  <si>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</si>
  <si>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</si>
  <si>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</si>
  <si>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</si>
  <si>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</si>
  <si>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</si>
  <si>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</si>
  <si>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</si>
  <si>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</si>
  <si>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</si>
  <si>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</si>
  <si>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</si>
  <si>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</si>
  <si>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</si>
  <si>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</si>
  <si>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</si>
  <si>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</si>
  <si>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</si>
  <si>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</si>
  <si>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</si>
  <si>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</si>
  <si>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</si>
  <si>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</si>
  <si>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</si>
  <si>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</si>
  <si>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</si>
  <si>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</si>
  <si>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</si>
  <si>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</si>
  <si>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</si>
  <si>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</si>
  <si>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</si>
  <si>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</si>
  <si>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</si>
  <si>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</si>
  <si>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</si>
  <si>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</si>
  <si>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</si>
  <si>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</si>
  <si>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</si>
  <si>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</si>
  <si>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</si>
  <si>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</si>
  <si>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</si>
  <si>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</si>
  <si>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</si>
  <si>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</si>
  <si>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</si>
  <si>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</si>
  <si>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</si>
  <si>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</si>
  <si>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</si>
  <si>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</si>
  <si>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</si>
  <si>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</si>
  <si>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</si>
  <si>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</si>
  <si>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</si>
  <si>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</si>
  <si>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</si>
  <si>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</si>
  <si>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</si>
  <si>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</si>
  <si>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</si>
  <si>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</si>
  <si>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</si>
  <si>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</si>
  <si>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</si>
  <si>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</si>
  <si>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</si>
  <si>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</si>
  <si>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</si>
  <si>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</si>
  <si>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</si>
  <si>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</si>
  <si>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</si>
  <si>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</si>
  <si>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</si>
  <si>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</si>
  <si>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</si>
  <si>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</si>
  <si>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</si>
  <si>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</si>
  <si>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</si>
  <si>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</si>
  <si>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</si>
  <si>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</si>
  <si>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</si>
  <si>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</si>
  <si>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</si>
  <si>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</si>
  <si>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</si>
  <si>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</si>
  <si>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</si>
  <si>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</si>
  <si>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</si>
  <si>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</si>
  <si>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</si>
  <si>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</si>
  <si>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</si>
  <si>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</si>
  <si>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</si>
  <si>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</si>
  <si>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</si>
  <si>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</si>
  <si>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</si>
  <si>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</si>
  <si>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</si>
  <si>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</si>
  <si>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</si>
  <si>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</si>
  <si>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</si>
  <si>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</si>
  <si>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</si>
  <si>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</si>
  <si>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</si>
  <si>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</si>
  <si>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</si>
  <si>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</si>
  <si>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</si>
  <si>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</si>
  <si>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</si>
  <si>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</si>
  <si>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</si>
  <si>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</si>
  <si>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</si>
  <si>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</si>
  <si>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</si>
  <si>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</si>
  <si>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</si>
  <si>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</si>
  <si>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</si>
  <si>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</si>
  <si>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</si>
  <si>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</si>
  <si>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</si>
  <si>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</si>
  <si>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</si>
  <si>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</si>
  <si>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</si>
  <si>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</si>
  <si>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</si>
  <si>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</si>
  <si>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</si>
  <si>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</si>
  <si>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</si>
  <si>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</si>
  <si>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</si>
  <si>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</si>
  <si>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</si>
  <si>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</si>
  <si>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</si>
  <si>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</si>
  <si>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</si>
  <si>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</si>
  <si>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</si>
  <si>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</si>
  <si>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</si>
  <si>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</si>
  <si>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</si>
  <si>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</si>
  <si>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</si>
  <si>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</si>
  <si>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</si>
  <si>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</si>
  <si>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</si>
  <si>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</si>
  <si>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</si>
  <si>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</si>
  <si>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</si>
  <si>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</si>
  <si>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</si>
  <si>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</si>
  <si>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</si>
  <si>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</si>
  <si>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</si>
  <si>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</si>
  <si>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</si>
  <si>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</si>
  <si>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</si>
  <si>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</si>
  <si>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</si>
  <si>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</si>
  <si>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</si>
  <si>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</si>
  <si>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</si>
  <si>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</si>
  <si>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</si>
  <si>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</si>
  <si>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</si>
  <si>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</si>
  <si>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</si>
  <si>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</si>
  <si>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</si>
  <si>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</si>
  <si>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</si>
  <si>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</si>
  <si>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</si>
  <si>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</si>
  <si>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</si>
  <si>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</si>
  <si>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</si>
  <si>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</si>
  <si>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</si>
  <si>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</si>
  <si>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</si>
  <si>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</si>
  <si>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</si>
  <si>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</si>
  <si>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</si>
  <si>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</si>
  <si>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</si>
  <si>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</si>
  <si>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</si>
  <si>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</si>
  <si>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</si>
  <si>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</si>
  <si>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</si>
  <si>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</si>
  <si>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</si>
  <si>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</si>
  <si>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</si>
  <si>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</si>
  <si>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</si>
  <si>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</si>
  <si>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</si>
  <si>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</si>
  <si>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</si>
  <si>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</si>
  <si>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</si>
  <si>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</si>
  <si>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</si>
  <si>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</si>
  <si>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</si>
  <si>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</si>
  <si>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</si>
  <si>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</si>
  <si>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</si>
  <si>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</si>
  <si>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</si>
  <si>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</si>
  <si>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</si>
  <si>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</si>
  <si>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</si>
  <si>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</si>
  <si>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</si>
  <si>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</si>
  <si>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</si>
  <si>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</si>
  <si>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</si>
  <si>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</si>
  <si>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</si>
  <si>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</si>
  <si>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</si>
  <si>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</si>
  <si>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</si>
  <si>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</si>
  <si>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</si>
  <si>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</si>
  <si>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</si>
  <si>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</si>
  <si>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</si>
  <si>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</si>
  <si>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</si>
  <si>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</si>
  <si>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</si>
  <si>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</si>
  <si>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</si>
  <si>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</si>
  <si>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</si>
  <si>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</si>
  <si>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</si>
  <si>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</si>
  <si>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</si>
  <si>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</si>
  <si>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</si>
  <si>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</si>
  <si>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</si>
  <si>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</si>
  <si>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</si>
  <si>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</si>
  <si>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</si>
  <si>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</si>
  <si>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</si>
  <si>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</si>
  <si>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</si>
  <si>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</si>
  <si>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</si>
  <si>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</si>
  <si>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</si>
  <si>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</si>
  <si>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</si>
  <si>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</si>
  <si>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</si>
  <si>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</si>
  <si>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</si>
  <si>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</si>
  <si>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</si>
  <si>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</si>
  <si>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</si>
  <si>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</si>
  <si>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</si>
  <si>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</si>
  <si>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</si>
  <si>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</si>
  <si>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</si>
  <si>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</si>
  <si>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</si>
  <si>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</si>
  <si>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</si>
  <si>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</si>
  <si>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</si>
  <si>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</si>
  <si>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</si>
  <si>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</si>
  <si>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</si>
  <si>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</si>
  <si>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</si>
  <si>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</si>
  <si>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</si>
  <si>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</si>
  <si>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</si>
  <si>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</si>
  <si>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</si>
  <si>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</si>
  <si>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</si>
  <si>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</si>
  <si>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</si>
  <si>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</si>
  <si>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</si>
  <si>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</si>
  <si>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</si>
  <si>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</si>
  <si>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</si>
  <si>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</si>
  <si>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</si>
  <si>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</si>
  <si>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</si>
  <si>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</si>
  <si>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</si>
  <si>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</si>
  <si>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</si>
  <si>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</si>
  <si>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</si>
  <si>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</si>
  <si>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</si>
  <si>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</si>
  <si>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</si>
  <si>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</si>
  <si>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</si>
  <si>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</si>
  <si>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</si>
  <si>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</si>
  <si>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</si>
  <si>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</si>
  <si>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</si>
  <si>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</si>
  <si>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</si>
  <si>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</si>
  <si>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</si>
  <si>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</si>
  <si>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</si>
  <si>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</si>
  <si>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</si>
  <si>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</si>
  <si>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</si>
  <si>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</si>
  <si>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</si>
  <si>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</si>
  <si>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</si>
  <si>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</si>
  <si>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</si>
  <si>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</si>
  <si>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</si>
  <si>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</si>
  <si>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</si>
  <si>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</si>
  <si>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</si>
  <si>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</si>
  <si>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</si>
  <si>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</si>
  <si>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</si>
  <si>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</si>
  <si>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</si>
  <si>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</si>
  <si>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</si>
  <si>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</si>
  <si>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</si>
  <si>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</si>
  <si>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</si>
  <si>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</si>
  <si>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</si>
  <si>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</si>
  <si>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</si>
  <si>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</si>
  <si>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</si>
  <si>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</si>
  <si>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</si>
  <si>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</si>
  <si>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</si>
  <si>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</si>
  <si>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</si>
  <si>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</si>
  <si>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</si>
  <si>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</si>
  <si>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</si>
  <si>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</si>
  <si>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</si>
  <si>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</si>
  <si>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</si>
  <si>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</si>
  <si>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</si>
  <si>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</si>
  <si>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</si>
  <si>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</si>
  <si>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</si>
  <si>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</si>
  <si>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</si>
  <si>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</si>
  <si>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</si>
  <si>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</si>
  <si>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</si>
  <si>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</si>
  <si>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</si>
  <si>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</si>
  <si>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</si>
  <si>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</si>
  <si>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</si>
  <si>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</si>
  <si>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</si>
  <si>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</si>
  <si>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</si>
  <si>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</si>
  <si>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</si>
  <si>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</si>
  <si>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</si>
  <si>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</si>
  <si>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</si>
  <si>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</si>
  <si>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</si>
  <si>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</si>
  <si>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</si>
  <si>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</si>
  <si>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</si>
  <si>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</si>
  <si>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</si>
  <si>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</si>
  <si>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</si>
  <si>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</si>
  <si>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</si>
  <si>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</si>
  <si>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</si>
  <si>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</si>
  <si>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</si>
  <si>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</si>
  <si>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</si>
  <si>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</si>
  <si>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</si>
  <si>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</si>
  <si>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</si>
  <si>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</si>
  <si>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</si>
  <si>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</si>
  <si>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</si>
  <si>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</si>
  <si>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</si>
  <si>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</si>
  <si>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</si>
  <si>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</si>
  <si>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</si>
  <si>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</si>
  <si>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</si>
  <si>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</si>
  <si>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</si>
  <si>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</si>
  <si>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</si>
  <si>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</si>
  <si>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</si>
  <si>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</si>
  <si>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</si>
  <si>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</si>
  <si>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</si>
  <si>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</si>
  <si>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</si>
  <si>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</si>
  <si>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</si>
  <si>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</si>
  <si>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</si>
  <si>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</si>
  <si>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</si>
  <si>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</si>
  <si>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</si>
  <si>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</si>
  <si>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</si>
  <si>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</si>
  <si>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</si>
  <si>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</si>
  <si>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</si>
  <si>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</si>
  <si>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</si>
  <si>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</si>
  <si>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</si>
  <si>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</si>
  <si>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</si>
  <si>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</si>
  <si>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</si>
  <si>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</si>
  <si>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</si>
  <si>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</si>
  <si>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</si>
  <si>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</si>
  <si>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</si>
  <si>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</si>
  <si>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</si>
  <si>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</si>
  <si>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</si>
  <si>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</si>
  <si>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</si>
  <si>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</si>
  <si>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</si>
  <si>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</si>
  <si>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</si>
  <si>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</si>
  <si>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</si>
  <si>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</si>
  <si>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</si>
  <si>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</si>
  <si>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</si>
  <si>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</si>
  <si>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</si>
  <si>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</si>
  <si>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</si>
  <si>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</si>
  <si>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</si>
  <si>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</si>
  <si>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</si>
  <si>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</si>
  <si>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</si>
  <si>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</si>
  <si>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</si>
  <si>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</si>
  <si>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</si>
  <si>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</si>
  <si>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</si>
  <si>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</si>
  <si>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</si>
  <si>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</si>
  <si>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</si>
  <si>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</si>
  <si>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</si>
  <si>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</si>
  <si>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</si>
  <si>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</si>
  <si>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</si>
  <si>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</si>
  <si>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</si>
  <si>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</si>
  <si>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</si>
  <si>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</si>
  <si>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</si>
  <si>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</si>
  <si>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</si>
  <si>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</si>
  <si>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</si>
  <si>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</si>
  <si>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</si>
  <si>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</si>
  <si>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</si>
  <si>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</si>
  <si>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</si>
  <si>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</si>
  <si>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</si>
  <si>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</si>
  <si>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</si>
  <si>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</si>
  <si>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</si>
  <si>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</si>
  <si>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</si>
  <si>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</si>
  <si>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</si>
  <si>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</si>
  <si>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</si>
  <si>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</si>
  <si>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</si>
  <si>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</si>
  <si>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</si>
  <si>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</si>
  <si>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</si>
  <si>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</si>
  <si>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</si>
  <si>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</si>
  <si>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</si>
  <si>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</si>
  <si>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</si>
  <si>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</si>
  <si>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</si>
  <si>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</si>
  <si>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</si>
  <si>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</si>
  <si>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</si>
  <si>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</si>
  <si>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</si>
  <si>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</si>
  <si>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</si>
  <si>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</si>
  <si>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</si>
  <si>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</si>
  <si>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</si>
  <si>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</si>
  <si>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</si>
  <si>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</si>
  <si>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</si>
  <si>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</si>
  <si>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</si>
  <si>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</si>
  <si>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</si>
  <si>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</si>
  <si>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</si>
  <si>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</si>
  <si>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</si>
  <si>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</si>
  <si>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</si>
  <si>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</si>
  <si>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</si>
  <si>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</si>
  <si>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</si>
  <si>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</si>
  <si>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</si>
  <si>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</si>
  <si>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</si>
  <si>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</si>
  <si>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</si>
  <si>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</si>
  <si>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</si>
  <si>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</si>
  <si>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</si>
  <si>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</si>
  <si>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</si>
  <si>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</si>
  <si>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</si>
  <si>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</si>
  <si>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</si>
  <si>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</si>
  <si>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</si>
  <si>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</si>
  <si>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</si>
  <si>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</si>
  <si>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</si>
  <si>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</si>
  <si>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</si>
  <si>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</si>
  <si>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</si>
  <si>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</si>
  <si>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</si>
  <si>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</si>
  <si>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</si>
  <si>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</si>
  <si>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</si>
  <si>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</si>
  <si>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</si>
  <si>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</si>
  <si>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</si>
  <si>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</si>
  <si>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</si>
  <si>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</si>
  <si>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</si>
  <si>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</si>
  <si>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</si>
  <si>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</si>
  <si>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</si>
  <si>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</si>
  <si>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</si>
  <si>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</si>
  <si>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</si>
  <si>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</si>
  <si>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</si>
  <si>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</si>
  <si>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</si>
  <si>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</si>
  <si>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</si>
  <si>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</si>
  <si>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</si>
  <si>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</si>
  <si>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</si>
  <si>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</si>
  <si>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</si>
  <si>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</si>
  <si>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</si>
  <si>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</si>
  <si>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</si>
  <si>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</si>
  <si>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</si>
  <si>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</si>
  <si>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</si>
  <si>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</si>
  <si>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</si>
  <si>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</si>
  <si>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</si>
  <si>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</si>
  <si>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</si>
  <si>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</si>
  <si>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</si>
  <si>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</si>
  <si>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</si>
  <si>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</si>
  <si>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</si>
  <si>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</si>
  <si>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</si>
  <si>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</si>
  <si>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</si>
  <si>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</si>
  <si>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</si>
  <si>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</si>
  <si>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</si>
  <si>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</si>
  <si>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</si>
  <si>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</si>
  <si>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</si>
  <si>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</si>
  <si>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</si>
  <si>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</si>
  <si>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</si>
  <si>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</si>
  <si>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</si>
  <si>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</si>
  <si>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</si>
  <si>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</si>
  <si>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</si>
  <si>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</si>
  <si>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</si>
  <si>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</si>
  <si>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</si>
  <si>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</si>
  <si>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</si>
  <si>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</si>
  <si>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</si>
  <si>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</si>
  <si>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</si>
  <si>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</si>
  <si>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</si>
  <si>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</si>
  <si>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</si>
  <si>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</si>
  <si>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</si>
  <si>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</si>
  <si>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</si>
  <si>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</si>
  <si>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</si>
  <si>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</si>
  <si>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</si>
  <si>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</si>
  <si>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</si>
  <si>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</si>
  <si>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</si>
  <si>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</si>
  <si>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</si>
  <si>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</si>
  <si>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</si>
  <si>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</si>
  <si>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</si>
  <si>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</si>
  <si>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</si>
  <si>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</si>
  <si>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</si>
  <si>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</si>
  <si>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</si>
  <si>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</si>
  <si>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</si>
  <si>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</si>
  <si>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</si>
  <si>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</si>
  <si>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</si>
  <si>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</si>
  <si>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</si>
  <si>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</si>
  <si>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</si>
  <si>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</si>
  <si>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</si>
  <si>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</si>
  <si>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</si>
  <si>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</si>
  <si>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</si>
  <si>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</si>
  <si>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</si>
  <si>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</si>
  <si>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</si>
  <si>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</si>
  <si>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</si>
  <si>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</si>
  <si>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</si>
  <si>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</si>
  <si>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</si>
  <si>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</si>
  <si>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</si>
  <si>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</si>
  <si>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</si>
  <si>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</si>
  <si>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</si>
  <si>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</si>
  <si>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</si>
  <si>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</si>
  <si>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</si>
  <si>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</si>
  <si>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</si>
  <si>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</si>
  <si>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</si>
  <si>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</si>
  <si>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</si>
  <si>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</si>
  <si>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</si>
  <si>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</si>
  <si>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</si>
  <si>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</si>
  <si>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</si>
  <si>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</si>
  <si>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</si>
  <si>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</si>
  <si>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</si>
  <si>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</si>
  <si>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</si>
  <si>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</si>
  <si>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</si>
  <si>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</si>
  <si>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</si>
  <si>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</si>
  <si>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</si>
  <si>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</si>
  <si>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</si>
  <si>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</si>
  <si>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</si>
  <si>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</si>
  <si>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</si>
  <si>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</si>
  <si>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</si>
  <si>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</si>
  <si>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</si>
  <si>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</si>
  <si>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</si>
  <si>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</si>
  <si>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</si>
  <si>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</si>
  <si>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</si>
  <si>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</si>
  <si>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</si>
  <si>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</si>
  <si>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</si>
  <si>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</si>
  <si>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</si>
  <si>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</si>
  <si>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</si>
  <si>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</si>
  <si>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</si>
  <si>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</si>
  <si>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</si>
  <si>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</si>
  <si>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</si>
  <si>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</si>
  <si>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</si>
  <si>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</si>
  <si>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</si>
  <si>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</si>
  <si>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</si>
  <si>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</si>
  <si>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</si>
  <si>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</si>
  <si>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</si>
  <si>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</si>
  <si>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</si>
  <si>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</si>
  <si>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</si>
  <si>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</si>
  <si>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</si>
  <si>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</si>
  <si>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</si>
  <si>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</si>
  <si>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</si>
  <si>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</si>
  <si>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</si>
  <si>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</si>
  <si>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</si>
  <si>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</si>
  <si>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</si>
  <si>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</si>
  <si>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</si>
  <si>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</si>
  <si>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</si>
  <si>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</si>
  <si>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</si>
  <si>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</si>
  <si>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</si>
  <si>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</si>
  <si>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</si>
  <si>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</si>
  <si>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</si>
  <si>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</si>
  <si>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</si>
  <si>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</si>
  <si>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</si>
  <si>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</si>
  <si>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</si>
  <si>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</si>
  <si>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</si>
  <si>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</si>
  <si>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</si>
  <si>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</si>
  <si>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</si>
  <si>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</si>
  <si>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</si>
  <si>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</si>
  <si>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</si>
  <si>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</si>
  <si>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</si>
  <si>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</si>
  <si>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</si>
  <si>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</si>
  <si>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</si>
  <si>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</si>
  <si>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</si>
  <si>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</si>
  <si>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</si>
  <si>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</si>
  <si>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</si>
  <si>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</si>
  <si>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</si>
  <si>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</si>
  <si>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</si>
  <si>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</si>
  <si>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</si>
  <si>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</si>
  <si>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</si>
  <si>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</si>
  <si>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</si>
  <si>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</si>
  <si>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</si>
  <si>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</si>
  <si>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</si>
  <si>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</si>
  <si>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</si>
  <si>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</si>
  <si>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</si>
  <si>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</si>
  <si>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</si>
  <si>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</si>
  <si>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</si>
  <si>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</si>
  <si>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</si>
  <si>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</si>
  <si>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</si>
  <si>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</si>
  <si>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</si>
  <si>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</si>
  <si>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</si>
  <si>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</si>
  <si>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</si>
  <si>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</si>
  <si>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</si>
  <si>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</si>
  <si>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</si>
  <si>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</si>
  <si>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</si>
  <si>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</si>
  <si>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</si>
  <si>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</si>
  <si>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</si>
  <si>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</si>
  <si>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</si>
  <si>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</si>
  <si>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</si>
  <si>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</si>
  <si>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</si>
  <si>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</si>
  <si>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</si>
  <si>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</si>
  <si>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</si>
  <si>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</si>
  <si>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</si>
  <si>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</si>
  <si>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</si>
  <si>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</si>
  <si>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</si>
  <si>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</si>
  <si>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</si>
  <si>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</si>
  <si>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</si>
  <si>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</si>
  <si>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</si>
  <si>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</si>
  <si>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</si>
  <si>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</si>
  <si>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</si>
  <si>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</si>
  <si>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</si>
  <si>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</si>
  <si>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</si>
  <si>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</si>
  <si>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</si>
  <si>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</si>
  <si>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</si>
  <si>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</si>
  <si>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</si>
  <si>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</si>
  <si>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</si>
  <si>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</si>
  <si>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</si>
  <si>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</si>
  <si>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</si>
  <si>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</si>
  <si>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</si>
  <si>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</si>
  <si>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</si>
  <si>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</si>
  <si>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</si>
  <si>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</si>
  <si>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</si>
  <si>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</si>
  <si>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</si>
  <si>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</si>
  <si>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</si>
  <si>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</si>
  <si>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</si>
  <si>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</si>
  <si>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</si>
  <si>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</si>
  <si>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</si>
  <si>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</si>
  <si>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</si>
  <si>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</si>
  <si>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</si>
  <si>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</si>
  <si>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</si>
  <si>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</si>
  <si>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</si>
  <si>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</si>
  <si>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</si>
  <si>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</si>
  <si>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</si>
  <si>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</si>
  <si>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</si>
  <si>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</si>
  <si>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</si>
  <si>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</si>
  <si>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</si>
  <si>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</si>
  <si>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</si>
  <si>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</si>
  <si>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</si>
  <si>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</si>
  <si>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</si>
  <si>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</si>
  <si>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</si>
  <si>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</si>
  <si>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</si>
  <si>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</si>
  <si>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</si>
  <si>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</si>
  <si>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</si>
  <si>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</si>
  <si>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</si>
  <si>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</si>
  <si>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</si>
  <si>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</si>
  <si>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</si>
  <si>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</si>
  <si>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</si>
  <si>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</si>
  <si>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</si>
  <si>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</si>
  <si>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</si>
  <si>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</si>
  <si>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</si>
  <si>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</si>
  <si>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</si>
  <si>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</si>
  <si>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</si>
  <si>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</si>
  <si>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</si>
  <si>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</si>
  <si>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</si>
  <si>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</si>
  <si>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</si>
  <si>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</si>
  <si>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</si>
  <si>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</si>
  <si>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</si>
  <si>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</si>
  <si>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</si>
  <si>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</si>
  <si>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</si>
  <si>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</si>
  <si>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</si>
  <si>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</si>
  <si>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</si>
  <si>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</si>
  <si>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</si>
  <si>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</si>
  <si>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</si>
  <si>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</si>
  <si>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</si>
  <si>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</si>
  <si>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</si>
  <si>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</si>
  <si>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</si>
  <si>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</si>
  <si>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</si>
  <si>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</si>
  <si>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</si>
  <si>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</si>
  <si>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</si>
  <si>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</si>
  <si>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</si>
  <si>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</si>
  <si>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</si>
  <si>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</si>
  <si>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</si>
  <si>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</si>
  <si>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</si>
  <si>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</si>
  <si>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</si>
  <si>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</si>
  <si>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</si>
  <si>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</si>
  <si>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</si>
  <si>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</si>
  <si>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</si>
  <si>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</si>
  <si>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</si>
  <si>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</si>
  <si>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</si>
  <si>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</si>
  <si>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</si>
  <si>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</si>
  <si>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</si>
  <si>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</si>
  <si>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</si>
  <si>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</si>
  <si>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</si>
  <si>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</si>
  <si>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</si>
  <si>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</si>
  <si>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</si>
  <si>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</si>
  <si>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</si>
  <si>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</si>
  <si>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</si>
  <si>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</si>
  <si>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</si>
  <si>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</si>
  <si>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</si>
  <si>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</si>
  <si>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</si>
  <si>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</si>
  <si>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</si>
  <si>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</si>
  <si>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</si>
  <si>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</si>
  <si>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</si>
  <si>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</si>
  <si>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</si>
  <si>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</si>
  <si>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</si>
  <si>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</si>
  <si>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</si>
  <si>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</si>
  <si>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</si>
  <si>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</si>
  <si>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</si>
  <si>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</si>
  <si>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</si>
  <si>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</si>
  <si>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</si>
  <si>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</si>
  <si>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</si>
  <si>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</si>
  <si>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</si>
  <si>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</si>
  <si>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</si>
  <si>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</si>
  <si>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</si>
  <si>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</si>
  <si>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</si>
  <si>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</si>
  <si>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</si>
  <si>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</si>
  <si>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</si>
  <si>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</si>
  <si>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</si>
  <si>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</si>
  <si>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</si>
  <si>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</si>
  <si>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</si>
  <si>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</si>
  <si>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</si>
  <si>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</si>
  <si>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</si>
  <si>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</si>
  <si>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</si>
  <si>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</si>
  <si>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</si>
  <si>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</si>
  <si>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</si>
  <si>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</si>
  <si>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</si>
  <si>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</si>
  <si>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</si>
  <si>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</si>
  <si>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</si>
  <si>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</si>
  <si>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</si>
  <si>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</si>
  <si>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</si>
  <si>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</si>
  <si>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</si>
  <si>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</si>
  <si>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</si>
  <si>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</si>
  <si>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</si>
  <si>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</si>
  <si>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</si>
  <si>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</si>
  <si>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</si>
  <si>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</si>
  <si>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</si>
  <si>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</si>
  <si>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</si>
  <si>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</si>
  <si>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</si>
  <si>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</si>
  <si>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</si>
  <si>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</si>
  <si>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</si>
  <si>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</si>
  <si>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</si>
  <si>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</si>
  <si>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</si>
  <si>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</si>
  <si>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</si>
  <si>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</si>
  <si>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</si>
  <si>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</si>
  <si>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</si>
  <si>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</si>
  <si>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</si>
  <si>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</si>
  <si>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</si>
  <si>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</si>
  <si>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</si>
  <si>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</si>
  <si>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</si>
  <si>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</si>
  <si>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</si>
  <si>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</si>
  <si>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</si>
  <si>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</si>
  <si>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</si>
  <si>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</si>
  <si>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</si>
  <si>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</si>
  <si>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</si>
  <si>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</si>
  <si>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</si>
  <si>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</si>
  <si>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</si>
  <si>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</si>
  <si>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</si>
  <si>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</si>
  <si>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</si>
  <si>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</si>
  <si>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</si>
  <si>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</si>
  <si>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</si>
  <si>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</si>
  <si>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</si>
  <si>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</si>
  <si>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</si>
  <si>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</si>
  <si>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</si>
  <si>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</si>
  <si>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</si>
  <si>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</si>
  <si>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</si>
  <si>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</si>
  <si>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</si>
  <si>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</si>
  <si>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</si>
  <si>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</si>
  <si>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</si>
  <si>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</si>
  <si>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</si>
  <si>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</si>
  <si>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</si>
  <si>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</si>
  <si>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</si>
  <si>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</si>
  <si>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</si>
  <si>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</si>
  <si>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</si>
  <si>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</si>
  <si>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</si>
  <si>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</si>
  <si>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</si>
  <si>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</si>
  <si>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</si>
  <si>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</si>
  <si>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</si>
  <si>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</si>
  <si>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</si>
  <si>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</si>
  <si>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</si>
  <si>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</si>
  <si>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</si>
  <si>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</si>
  <si>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</si>
  <si>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</si>
  <si>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</si>
  <si>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</si>
  <si>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</si>
  <si>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</si>
  <si>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</si>
  <si>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</si>
  <si>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</si>
  <si>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</si>
  <si>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</si>
  <si>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</si>
  <si>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</si>
  <si>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</si>
  <si>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</si>
  <si>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</si>
  <si>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</si>
  <si>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</si>
  <si>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</si>
  <si>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</si>
  <si>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</si>
  <si>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</si>
  <si>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</si>
  <si>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</si>
  <si>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</si>
  <si>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</si>
  <si>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</si>
  <si>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</si>
  <si>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</si>
  <si>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</si>
  <si>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</si>
  <si>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</si>
  <si>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</si>
  <si>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</si>
  <si>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</si>
  <si>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</si>
  <si>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</si>
  <si>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</si>
  <si>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</si>
  <si>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</si>
  <si>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</si>
  <si>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</si>
  <si>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</si>
  <si>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</si>
  <si>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</si>
  <si>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</si>
  <si>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</si>
  <si>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</si>
  <si>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</si>
  <si>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</si>
  <si>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</si>
  <si>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</si>
  <si>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</si>
  <si>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</si>
  <si>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</si>
  <si>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</si>
  <si>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</si>
  <si>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</si>
  <si>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</si>
  <si>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</si>
  <si>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</si>
  <si>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</si>
  <si>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</si>
  <si>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</si>
  <si>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</si>
  <si>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</si>
  <si>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</si>
  <si>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</si>
  <si>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</si>
  <si>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</si>
  <si>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</si>
  <si>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</si>
  <si>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</si>
  <si>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</si>
  <si>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</si>
  <si>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</si>
  <si>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</si>
  <si>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</si>
  <si>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</si>
  <si>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</si>
  <si>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</si>
  <si>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</si>
  <si>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</si>
  <si>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</si>
  <si>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</si>
  <si>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</si>
  <si>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</si>
  <si>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</si>
  <si>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</si>
  <si>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</si>
  <si>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</si>
  <si>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</si>
  <si>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</si>
  <si>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</si>
  <si>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</si>
  <si>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</si>
  <si>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</si>
  <si>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</si>
  <si>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</si>
  <si>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</si>
  <si>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</si>
  <si>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</si>
  <si>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</si>
  <si>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</si>
  <si>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</si>
  <si>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</si>
  <si>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</si>
  <si>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</si>
  <si>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</si>
  <si>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</si>
  <si>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</si>
  <si>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</si>
  <si>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</si>
  <si>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</si>
  <si>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</si>
  <si>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</si>
  <si>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</si>
  <si>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</si>
  <si>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</si>
  <si>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</si>
  <si>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</si>
  <si>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</si>
  <si>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</si>
  <si>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</si>
  <si>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</si>
  <si>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</si>
  <si>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</si>
  <si>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</si>
  <si>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</si>
  <si>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</si>
  <si>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</si>
  <si>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</si>
  <si>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</si>
  <si>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</si>
  <si>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</si>
  <si>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</si>
  <si>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</si>
  <si>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</si>
  <si>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</si>
  <si>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</si>
  <si>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</si>
  <si>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</si>
  <si>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</si>
  <si>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</si>
  <si>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</si>
  <si>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</si>
  <si>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</si>
  <si>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</si>
  <si>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</si>
  <si>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</si>
  <si>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</si>
  <si>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</si>
  <si>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</si>
  <si>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</si>
  <si>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</si>
  <si>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</si>
  <si>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</si>
  <si>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</si>
  <si>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</si>
  <si>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</si>
  <si>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</si>
  <si>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</si>
  <si>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</si>
  <si>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</si>
  <si>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</si>
  <si>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</si>
  <si>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</si>
  <si>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</si>
  <si>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</si>
  <si>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</si>
  <si>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</si>
  <si>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</si>
  <si>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</si>
  <si>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</si>
  <si>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</si>
  <si>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</si>
  <si>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</si>
  <si>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</si>
  <si>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</si>
  <si>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</si>
  <si>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</si>
  <si>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</si>
  <si>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</si>
  <si>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</si>
  <si>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</si>
  <si>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</si>
  <si>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</si>
  <si>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</si>
  <si>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</si>
  <si>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</si>
  <si>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</si>
  <si>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</si>
  <si>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</si>
  <si>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</si>
  <si>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</si>
  <si>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</si>
  <si>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</si>
  <si>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</si>
  <si>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</si>
  <si>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</si>
  <si>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</si>
  <si>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</si>
  <si>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</si>
  <si>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</si>
  <si>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</si>
  <si>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</si>
  <si>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</si>
  <si>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</si>
  <si>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</si>
  <si>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</si>
  <si>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</si>
  <si>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</si>
  <si>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</si>
  <si>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</si>
  <si>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</si>
  <si>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</si>
  <si>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</si>
  <si>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</si>
  <si>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</si>
  <si>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</si>
  <si>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</si>
  <si>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</si>
  <si>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</si>
  <si>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</si>
  <si>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</si>
  <si>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</si>
  <si>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</si>
  <si>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</si>
  <si>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</si>
  <si>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</si>
  <si>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</si>
  <si>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</si>
  <si>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</si>
  <si>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</si>
  <si>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</si>
  <si>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</si>
  <si>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</si>
  <si>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</si>
  <si>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</si>
  <si>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</si>
  <si>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</si>
  <si>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</si>
  <si>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</si>
  <si>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</si>
  <si>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</si>
  <si>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</si>
  <si>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</si>
  <si>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</si>
  <si>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</si>
  <si>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</si>
  <si>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</si>
  <si>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</si>
  <si>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</si>
  <si>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</si>
  <si>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</si>
  <si>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</si>
  <si>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</si>
  <si>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</si>
  <si>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</si>
  <si>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</si>
  <si>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</si>
  <si>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</si>
  <si>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</si>
  <si>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</si>
  <si>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</si>
  <si>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</si>
  <si>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</si>
  <si>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</si>
  <si>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</si>
  <si>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</si>
  <si>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</si>
  <si>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</si>
  <si>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</si>
  <si>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</si>
  <si>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</si>
  <si>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</si>
  <si>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</si>
  <si>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</si>
  <si>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</si>
  <si>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</si>
  <si>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</si>
  <si>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</si>
  <si>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</si>
  <si>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</si>
  <si>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</si>
  <si>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</si>
  <si>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</si>
  <si>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</si>
  <si>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</si>
  <si>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</si>
  <si>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</si>
  <si>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</si>
  <si>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</si>
  <si>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</si>
  <si>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</si>
  <si>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</si>
  <si>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</si>
  <si>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</si>
  <si>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</si>
  <si>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</si>
  <si>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</si>
  <si>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</si>
  <si>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</si>
  <si>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</si>
  <si>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</si>
  <si>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</si>
  <si>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</si>
  <si>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</si>
  <si>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</si>
  <si>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</si>
  <si>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</si>
  <si>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</si>
  <si>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</si>
  <si>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</si>
  <si>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</si>
  <si>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</si>
  <si>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</si>
  <si>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</si>
  <si>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</si>
  <si>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</si>
  <si>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</si>
  <si>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</si>
  <si>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</si>
  <si>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</si>
  <si>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</si>
  <si>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</si>
  <si>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</si>
  <si>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</si>
  <si>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</si>
  <si>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</si>
  <si>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</si>
  <si>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</si>
  <si>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</si>
  <si>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</si>
  <si>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</si>
  <si>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</si>
  <si>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</si>
  <si>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</si>
  <si>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</si>
  <si>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</si>
  <si>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</si>
  <si>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</si>
  <si>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</si>
  <si>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</si>
  <si>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</si>
  <si>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</si>
  <si>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</si>
  <si>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</si>
  <si>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</si>
  <si>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</si>
  <si>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</si>
  <si>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</si>
  <si>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</si>
  <si>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</si>
  <si>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</si>
  <si>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</si>
  <si>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</si>
  <si>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</si>
  <si>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</si>
  <si>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</si>
  <si>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</si>
  <si>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</si>
  <si>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</si>
  <si>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</si>
  <si>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</si>
  <si>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</si>
  <si>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</si>
  <si>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</si>
  <si>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</si>
  <si>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</si>
  <si>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</si>
  <si>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</si>
  <si>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</si>
  <si>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</si>
  <si>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</si>
  <si>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</si>
  <si>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</si>
  <si>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</si>
  <si>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</si>
  <si>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</si>
  <si>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</si>
  <si>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</si>
  <si>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</si>
  <si>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</si>
  <si>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</si>
  <si>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</si>
  <si>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</si>
  <si>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</si>
  <si>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</si>
  <si>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</si>
  <si>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</si>
  <si>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</si>
  <si>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</si>
  <si>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</si>
  <si>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</si>
  <si>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</si>
  <si>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</si>
  <si>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</si>
  <si>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</si>
  <si>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</si>
  <si>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</si>
  <si>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</si>
  <si>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</si>
  <si>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</si>
  <si>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</si>
  <si>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</si>
  <si>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</si>
  <si>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</si>
  <si>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</si>
  <si>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</si>
  <si>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</si>
  <si>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</si>
  <si>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</si>
  <si>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</si>
  <si>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</si>
  <si>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</si>
  <si>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</si>
  <si>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</si>
  <si>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</si>
  <si>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</si>
  <si>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</si>
  <si>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</si>
  <si>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</si>
  <si>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</si>
  <si>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</si>
  <si>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</si>
  <si>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</si>
  <si>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</si>
  <si>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</si>
  <si>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</si>
  <si>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</si>
  <si>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</si>
  <si>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</si>
  <si>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</si>
  <si>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</si>
  <si>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</si>
  <si>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</si>
  <si>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</si>
  <si>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</si>
  <si>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</si>
  <si>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</si>
  <si>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</si>
  <si>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</si>
  <si>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</si>
  <si>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</si>
  <si>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</si>
  <si>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</si>
  <si>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</si>
  <si>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</si>
  <si>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</si>
  <si>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</si>
  <si>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</si>
  <si>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</si>
  <si>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</si>
  <si>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</si>
  <si>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</si>
  <si>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</si>
  <si>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</si>
  <si>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</si>
  <si>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</si>
  <si>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</si>
  <si>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</si>
  <si>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</si>
  <si>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</si>
  <si>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</si>
  <si>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</si>
  <si>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</si>
  <si>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</si>
  <si>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</si>
  <si>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</si>
  <si>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</si>
  <si>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</si>
  <si>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</si>
  <si>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</si>
  <si>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</si>
  <si>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</si>
  <si>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</si>
  <si>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</si>
  <si>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</si>
  <si>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</si>
  <si>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</si>
  <si>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</si>
  <si>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</si>
  <si>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</si>
  <si>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</si>
  <si>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</si>
  <si>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</si>
  <si>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</si>
  <si>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</si>
  <si>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</si>
  <si>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</si>
  <si>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</si>
  <si>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</si>
  <si>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</si>
  <si>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</si>
  <si>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</si>
  <si>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</si>
  <si>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</si>
  <si>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</si>
  <si>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</si>
  <si>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</si>
  <si>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</si>
  <si>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</si>
  <si>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</si>
  <si>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</si>
  <si>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</si>
  <si>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</si>
  <si>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</si>
  <si>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</si>
  <si>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</si>
  <si>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</si>
  <si>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</si>
  <si>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</si>
  <si>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</si>
  <si>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</si>
  <si>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</si>
  <si>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</si>
  <si>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</si>
  <si>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</si>
  <si>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</si>
  <si>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</si>
  <si>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</si>
  <si>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</si>
  <si>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</si>
  <si>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</si>
  <si>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</si>
  <si>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</si>
  <si>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</si>
  <si>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</si>
  <si>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</si>
  <si>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</si>
  <si>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</si>
  <si>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</si>
  <si>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</si>
  <si>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</si>
  <si>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</si>
  <si>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</si>
  <si>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</si>
  <si>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</si>
  <si>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</si>
  <si>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</si>
  <si>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</si>
  <si>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</si>
  <si>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</si>
  <si>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</si>
  <si>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</si>
  <si>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</si>
  <si>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</si>
  <si>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</si>
  <si>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</si>
  <si>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</si>
  <si>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</si>
  <si>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</si>
  <si>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</si>
  <si>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</si>
  <si>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</si>
  <si>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</si>
  <si>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</si>
  <si>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</si>
  <si>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</si>
  <si>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</si>
  <si>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</si>
  <si>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</si>
  <si>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</si>
  <si>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</si>
  <si>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</si>
  <si>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</si>
  <si>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</si>
  <si>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</si>
  <si>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</si>
  <si>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</si>
  <si>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</si>
  <si>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</si>
  <si>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</si>
  <si>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</si>
  <si>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</si>
  <si>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</si>
  <si>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</si>
  <si>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</si>
  <si>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</si>
  <si>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</si>
  <si>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</si>
  <si>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</si>
  <si>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</si>
  <si>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</si>
  <si>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</si>
  <si>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</si>
  <si>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</si>
  <si>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</si>
  <si>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</si>
  <si>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</si>
  <si>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</si>
  <si>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</si>
  <si>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</si>
  <si>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</si>
  <si>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</si>
  <si>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</si>
  <si>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</si>
  <si>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</si>
  <si>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</si>
  <si>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</si>
  <si>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</si>
  <si>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</si>
  <si>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</si>
  <si>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</si>
  <si>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</si>
  <si>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</si>
  <si>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</si>
  <si>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</si>
  <si>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</si>
  <si>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</si>
  <si>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</si>
  <si>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</si>
  <si>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</si>
  <si>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</si>
  <si>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</si>
  <si>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</si>
  <si>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</si>
  <si>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</si>
  <si>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</si>
  <si>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</si>
  <si>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</si>
  <si>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</si>
  <si>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</si>
  <si>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</si>
  <si>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</si>
  <si>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</si>
  <si>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</si>
  <si>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</si>
  <si>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</si>
  <si>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</si>
  <si>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</si>
  <si>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</si>
  <si>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</si>
  <si>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</si>
  <si>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</si>
  <si>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</si>
  <si>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</si>
  <si>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</si>
  <si>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</si>
  <si>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</si>
  <si>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</si>
  <si>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</si>
  <si>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</si>
  <si>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</si>
  <si>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</si>
  <si>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</si>
  <si>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</si>
  <si>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</si>
  <si>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</si>
  <si>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</si>
  <si>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</si>
  <si>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</si>
  <si>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</si>
  <si>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</si>
  <si>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</si>
  <si>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</si>
  <si>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</si>
  <si>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</si>
  <si>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</si>
  <si>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</si>
  <si>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</si>
  <si>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</si>
  <si>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</si>
  <si>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</si>
  <si>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</si>
  <si>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</si>
  <si>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</si>
  <si>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</si>
  <si>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</si>
  <si>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</si>
  <si>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</si>
  <si>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</si>
  <si>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</si>
  <si>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</si>
  <si>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</si>
  <si>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</si>
  <si>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</si>
  <si>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</si>
  <si>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</si>
  <si>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</si>
  <si>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</si>
  <si>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</si>
  <si>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</si>
  <si>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</si>
  <si>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</si>
  <si>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</si>
  <si>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</si>
  <si>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</si>
  <si>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</si>
  <si>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</si>
  <si>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</si>
  <si>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</si>
  <si>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</si>
  <si>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</si>
  <si>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</si>
  <si>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</si>
  <si>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</si>
  <si>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</si>
  <si>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</si>
  <si>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</si>
  <si>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</si>
  <si>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</si>
  <si>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</si>
  <si>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</si>
  <si>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</si>
  <si>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</si>
  <si>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</si>
  <si>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</si>
  <si>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</si>
  <si>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</si>
  <si>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</si>
  <si>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</si>
  <si>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</si>
  <si>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</si>
  <si>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</si>
  <si>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</si>
  <si>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</si>
  <si>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</si>
  <si>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</si>
  <si>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</si>
  <si>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</si>
  <si>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</si>
  <si>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</si>
  <si>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</si>
  <si>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</si>
  <si>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</si>
  <si>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</si>
  <si>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</si>
  <si>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</si>
  <si>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</si>
  <si>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</si>
  <si>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</si>
  <si>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</si>
  <si>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</si>
  <si>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</si>
  <si>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</si>
  <si>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</si>
  <si>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</si>
  <si>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</si>
  <si>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</si>
  <si>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</si>
  <si>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</si>
  <si>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</si>
  <si>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</si>
  <si>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</si>
  <si>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</si>
  <si>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</si>
  <si>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</si>
  <si>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</si>
  <si>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</si>
  <si>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</si>
  <si>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</si>
  <si>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</si>
  <si>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</si>
  <si>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</si>
  <si>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</si>
  <si>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</si>
  <si>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</si>
  <si>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</si>
  <si>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</si>
  <si>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</si>
  <si>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</si>
  <si>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</si>
  <si>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</si>
  <si>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</si>
  <si>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</si>
  <si>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</si>
  <si>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</si>
  <si>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</si>
  <si>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</si>
  <si>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</si>
  <si>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</si>
  <si>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</si>
  <si>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</si>
  <si>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</si>
  <si>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</si>
  <si>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</si>
  <si>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</si>
  <si>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</si>
  <si>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</si>
  <si>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</si>
  <si>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</si>
  <si>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</si>
  <si>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</si>
  <si>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</si>
  <si>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</si>
  <si>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</si>
  <si>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</si>
  <si>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</si>
  <si>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</si>
  <si>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</si>
  <si>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</si>
  <si>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</si>
  <si>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</si>
  <si>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</si>
  <si>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</si>
  <si>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</si>
  <si>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</si>
  <si>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</si>
  <si>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</si>
  <si>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</si>
  <si>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</si>
  <si>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</si>
  <si>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</si>
  <si>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</si>
  <si>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</si>
  <si>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</si>
  <si>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</si>
  <si>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</si>
  <si>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</si>
  <si>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</si>
  <si>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</si>
  <si>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</si>
  <si>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</si>
  <si>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</si>
  <si>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</si>
  <si>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</si>
  <si>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</si>
  <si>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</si>
  <si>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</si>
  <si>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</si>
  <si>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</si>
  <si>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</si>
  <si>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</si>
  <si>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</si>
  <si>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</si>
  <si>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</si>
  <si>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</si>
  <si>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</si>
  <si>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</si>
  <si>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</si>
  <si>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</si>
  <si>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</si>
  <si>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</si>
  <si>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</si>
  <si>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</si>
  <si>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</si>
  <si>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</si>
  <si>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</si>
  <si>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</si>
  <si>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</si>
  <si>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</si>
  <si>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</si>
  <si>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</si>
  <si>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</si>
  <si>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</si>
  <si>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</si>
  <si>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</si>
  <si>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</si>
  <si>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</si>
  <si>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</si>
  <si>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</si>
  <si>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</si>
  <si>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</si>
  <si>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</si>
  <si>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</si>
  <si>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</si>
  <si>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</si>
  <si>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</si>
  <si>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</si>
  <si>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</si>
  <si>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</si>
  <si>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</si>
  <si>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</si>
  <si>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</si>
  <si>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</si>
  <si>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</si>
  <si>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</si>
  <si>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</si>
  <si>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</si>
  <si>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</si>
  <si>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</si>
  <si>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</si>
  <si>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</si>
  <si>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</si>
  <si>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</si>
  <si>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</si>
  <si>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</si>
  <si>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</si>
  <si>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</si>
  <si>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</si>
  <si>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</si>
  <si>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</si>
  <si>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</si>
  <si>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</si>
  <si>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</si>
  <si>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</si>
  <si>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</si>
  <si>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</si>
  <si>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</si>
  <si>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</si>
  <si>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</si>
  <si>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</si>
  <si>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</si>
  <si>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</si>
  <si>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</si>
  <si>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</si>
  <si>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</si>
  <si>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</si>
  <si>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</si>
  <si>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</si>
  <si>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</si>
  <si>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</si>
  <si>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</si>
  <si>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</si>
  <si>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</si>
  <si>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</si>
  <si>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</si>
  <si>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</si>
  <si>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</si>
  <si>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</si>
  <si>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</si>
  <si>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</si>
  <si>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</si>
  <si>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</si>
  <si>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</si>
  <si>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</si>
  <si>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</si>
  <si>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</si>
  <si>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</si>
  <si>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</si>
  <si>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</si>
  <si>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</si>
  <si>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</si>
  <si>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</si>
  <si>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</si>
  <si>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</si>
  <si>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</si>
  <si>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</si>
  <si>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</si>
  <si>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</si>
  <si>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</si>
  <si>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</si>
  <si>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</si>
  <si>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</si>
  <si>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</si>
  <si>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</si>
  <si>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</si>
  <si>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</si>
  <si>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</si>
  <si>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</si>
  <si>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</si>
  <si>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</si>
  <si>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</si>
  <si>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</si>
  <si>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</si>
  <si>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</si>
  <si>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</si>
  <si>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</si>
  <si>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</si>
  <si>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</si>
  <si>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</si>
  <si>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</si>
  <si>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</si>
  <si>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</si>
  <si>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</si>
  <si>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</si>
  <si>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</si>
  <si>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</si>
  <si>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</si>
  <si>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</si>
  <si>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</si>
  <si>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</si>
  <si>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</si>
  <si>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</si>
  <si>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</si>
  <si>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</si>
  <si>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</si>
  <si>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</si>
  <si>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</si>
  <si>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</si>
  <si>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</si>
  <si>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</si>
  <si>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</si>
  <si>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</si>
  <si>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</si>
  <si>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</si>
  <si>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</si>
  <si>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</si>
  <si>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</si>
  <si>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</si>
  <si>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</si>
  <si>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</si>
  <si>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</si>
  <si>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</si>
  <si>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</si>
  <si>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</si>
  <si>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</si>
  <si>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</si>
  <si>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</si>
  <si>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</si>
  <si>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</si>
  <si>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</si>
  <si>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</si>
  <si>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</si>
  <si>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</si>
  <si>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</si>
  <si>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</si>
  <si>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</si>
  <si>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</si>
  <si>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</si>
  <si>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</si>
  <si>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</si>
  <si>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</si>
  <si>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</si>
  <si>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</si>
  <si>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</si>
  <si>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</si>
  <si>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</si>
  <si>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</si>
  <si>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</si>
  <si>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</si>
  <si>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</si>
  <si>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</si>
  <si>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</si>
  <si>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</si>
  <si>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</si>
  <si>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</si>
  <si>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</si>
  <si>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</si>
  <si>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</si>
  <si>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</si>
  <si>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</si>
  <si>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</si>
  <si>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</si>
  <si>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</si>
  <si>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</si>
  <si>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</si>
  <si>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</si>
  <si>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</si>
  <si>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</si>
  <si>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</si>
  <si>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</si>
  <si>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</si>
  <si>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</si>
  <si>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</si>
  <si>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</si>
  <si>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</si>
  <si>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</si>
  <si>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</si>
  <si>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</si>
  <si>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</si>
  <si>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</si>
  <si>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</si>
  <si>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</si>
  <si>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</si>
  <si>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</si>
  <si>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</si>
  <si>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</si>
  <si>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</si>
  <si>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</si>
  <si>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</si>
  <si>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</si>
  <si>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</si>
  <si>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</si>
  <si>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</si>
  <si>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</si>
  <si>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</si>
  <si>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</si>
  <si>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</si>
  <si>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</si>
  <si>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</si>
  <si>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</si>
  <si>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</si>
  <si>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</si>
  <si>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</si>
  <si>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</si>
  <si>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</si>
  <si>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</si>
  <si>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</si>
  <si>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</si>
  <si>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</si>
  <si>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</si>
  <si>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</si>
  <si>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</si>
  <si>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</si>
  <si>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</si>
  <si>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</si>
  <si>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</si>
  <si>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</si>
  <si>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</si>
  <si>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</si>
  <si>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</si>
  <si>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</si>
  <si>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</si>
  <si>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</si>
  <si>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</si>
  <si>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</si>
  <si>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</si>
  <si>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</si>
  <si>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</si>
  <si>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</si>
  <si>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</si>
  <si>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</si>
  <si>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</si>
  <si>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</si>
  <si>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</si>
  <si>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</si>
  <si>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</si>
  <si>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</si>
  <si>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</si>
  <si>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</si>
  <si>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</si>
  <si>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</si>
  <si>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</si>
  <si>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</si>
  <si>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</si>
  <si>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</si>
  <si>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</si>
  <si>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</si>
  <si>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</si>
  <si>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</si>
  <si>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</si>
  <si>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</si>
  <si>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</si>
  <si>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</si>
  <si>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</si>
  <si>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</si>
  <si>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</si>
  <si>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</si>
  <si>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</si>
  <si>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</si>
  <si>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</si>
  <si>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</si>
  <si>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</si>
  <si>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</si>
  <si>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</si>
  <si>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</si>
  <si>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</si>
  <si>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</si>
  <si>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</si>
  <si>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</si>
  <si>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</si>
  <si>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</si>
  <si>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</si>
  <si>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</si>
  <si>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</si>
  <si>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</si>
  <si>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</si>
  <si>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</si>
  <si>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</si>
  <si>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</si>
  <si>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</si>
  <si>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</si>
  <si>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</si>
  <si>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</si>
  <si>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</si>
  <si>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</si>
  <si>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</si>
  <si>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</si>
  <si>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</si>
  <si>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</si>
  <si>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</si>
  <si>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</si>
  <si>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</si>
  <si>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</si>
  <si>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</si>
  <si>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</si>
  <si>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</si>
  <si>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</si>
  <si>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</si>
  <si>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</si>
  <si>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</si>
  <si>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</si>
  <si>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</si>
  <si>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</si>
  <si>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</si>
  <si>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</si>
  <si>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</si>
  <si>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</si>
  <si>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</si>
  <si>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</si>
  <si>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</si>
  <si>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</si>
  <si>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</si>
  <si>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</si>
  <si>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</si>
  <si>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</si>
  <si>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</si>
  <si>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</si>
  <si>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</si>
  <si>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</si>
  <si>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</si>
  <si>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</si>
  <si>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</si>
  <si>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</si>
  <si>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</si>
  <si>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</si>
  <si>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</si>
  <si>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</si>
  <si>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</si>
  <si>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</si>
  <si>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</si>
  <si>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</si>
  <si>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</si>
  <si>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</si>
  <si>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</si>
  <si>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</si>
  <si>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</si>
  <si>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</si>
  <si>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</si>
  <si>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</si>
  <si>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</si>
  <si>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</si>
  <si>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</si>
  <si>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</si>
  <si>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</si>
  <si>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</si>
  <si>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</si>
  <si>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</si>
  <si>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</si>
  <si>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</si>
  <si>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</si>
  <si>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</si>
  <si>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</si>
  <si>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</si>
  <si>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</si>
  <si>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</si>
  <si>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</si>
  <si>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</si>
  <si>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</si>
  <si>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</si>
  <si>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</si>
  <si>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</si>
  <si>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</si>
  <si>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</si>
  <si>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</si>
  <si>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</si>
  <si>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</si>
  <si>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</si>
  <si>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</si>
  <si>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</si>
  <si>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</si>
  <si>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</si>
  <si>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</si>
  <si>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</si>
  <si>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</si>
  <si>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</si>
  <si>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</si>
  <si>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</si>
  <si>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</si>
  <si>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</si>
  <si>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</si>
  <si>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</si>
  <si>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</si>
  <si>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</si>
  <si>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</si>
  <si>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</si>
  <si>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</si>
  <si>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</si>
  <si>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</si>
  <si>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</si>
  <si>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</si>
  <si>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</si>
  <si>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</si>
  <si>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</si>
  <si>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</si>
  <si>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</si>
  <si>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</si>
  <si>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</si>
  <si>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</si>
  <si>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</si>
  <si>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</si>
  <si>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</si>
  <si>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</si>
  <si>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</si>
  <si>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</si>
  <si>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</si>
  <si>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</si>
  <si>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</si>
  <si>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</si>
  <si>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</si>
  <si>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</si>
  <si>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</si>
  <si>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</si>
  <si>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</si>
  <si>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</si>
  <si>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</si>
  <si>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</si>
  <si>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</si>
  <si>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</si>
  <si>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</si>
  <si>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</si>
  <si>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</si>
  <si>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</si>
  <si>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</si>
  <si>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</si>
  <si>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</si>
  <si>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</si>
  <si>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</si>
  <si>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</si>
  <si>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</si>
  <si>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</si>
  <si>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</si>
  <si>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</si>
  <si>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</si>
  <si>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</si>
  <si>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</si>
  <si>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</si>
  <si>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</si>
  <si>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</si>
  <si>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</si>
  <si>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</si>
  <si>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</si>
  <si>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</si>
  <si>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</si>
  <si>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</si>
  <si>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</si>
  <si>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</si>
  <si>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</si>
  <si>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</si>
  <si>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</si>
  <si>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</si>
  <si>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</si>
  <si>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</si>
  <si>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</si>
  <si>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</si>
  <si>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</si>
  <si>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</si>
  <si>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</si>
  <si>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</si>
  <si>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</si>
  <si>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</si>
  <si>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</si>
  <si>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</si>
  <si>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</si>
  <si>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</si>
  <si>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</si>
  <si>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</si>
  <si>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</si>
  <si>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</si>
  <si>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</si>
  <si>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</si>
  <si>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</si>
  <si>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</si>
  <si>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</si>
  <si>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</si>
  <si>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</si>
  <si>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</si>
  <si>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</si>
  <si>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</si>
  <si>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</si>
  <si>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</si>
  <si>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</si>
  <si>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</si>
  <si>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</si>
  <si>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</si>
  <si>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</si>
  <si>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</si>
  <si>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</si>
  <si>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</si>
  <si>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</si>
  <si>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</si>
  <si>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</si>
  <si>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</si>
  <si>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</si>
  <si>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</si>
  <si>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</si>
  <si>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</si>
  <si>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</si>
  <si>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</si>
  <si>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</si>
  <si>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</si>
  <si>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</si>
  <si>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</si>
  <si>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</si>
  <si>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</si>
  <si>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</si>
  <si>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</si>
  <si>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</si>
  <si>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</si>
  <si>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</si>
  <si>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</si>
  <si>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</si>
  <si>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</si>
  <si>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</si>
  <si>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</si>
  <si>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</si>
  <si>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</si>
  <si>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</si>
  <si>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</si>
  <si>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</si>
  <si>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</si>
  <si>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</si>
  <si>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</si>
  <si>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</si>
  <si>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</si>
  <si>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</si>
  <si>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</si>
  <si>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</si>
  <si>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</si>
  <si>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</si>
  <si>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</si>
  <si>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</si>
  <si>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</si>
  <si>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</si>
  <si>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</si>
  <si>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</si>
  <si>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</si>
  <si>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</si>
  <si>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</si>
  <si>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</si>
  <si>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</si>
  <si>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</si>
  <si>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</si>
  <si>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</si>
  <si>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</si>
  <si>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</si>
  <si>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</si>
  <si>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</si>
  <si>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</si>
  <si>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</si>
  <si>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</si>
  <si>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</si>
  <si>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</si>
  <si>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</si>
  <si>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</si>
  <si>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</si>
  <si>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</si>
  <si>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</si>
  <si>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</si>
  <si>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</si>
  <si>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</si>
  <si>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</si>
  <si>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</si>
  <si>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</si>
  <si>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</si>
  <si>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</si>
  <si>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</si>
  <si>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</si>
  <si>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</si>
  <si>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</si>
  <si>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</si>
  <si>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</si>
  <si>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</si>
  <si>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</si>
  <si>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</si>
  <si>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</si>
  <si>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</si>
  <si>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</si>
  <si>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</si>
  <si>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</si>
  <si>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</si>
  <si>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</si>
  <si>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</si>
  <si>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</si>
  <si>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</si>
  <si>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</si>
  <si>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</si>
  <si>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</si>
  <si>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</si>
  <si>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</si>
  <si>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</si>
  <si>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</si>
  <si>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</si>
  <si>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</si>
  <si>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</si>
  <si>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</si>
  <si>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</si>
  <si>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</si>
  <si>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</si>
  <si>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</si>
  <si>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</si>
  <si>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</si>
  <si>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</si>
  <si>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</si>
  <si>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</si>
  <si>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</si>
  <si>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</si>
  <si>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</si>
  <si>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</si>
  <si>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</si>
  <si>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</si>
  <si>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</si>
  <si>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</si>
  <si>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</si>
  <si>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</si>
  <si>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</si>
  <si>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</si>
  <si>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</si>
  <si>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</si>
  <si>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</si>
  <si>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</si>
  <si>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</si>
  <si>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</si>
  <si>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</si>
  <si>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</si>
  <si>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</si>
  <si>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</si>
  <si>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</si>
  <si>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</si>
  <si>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</si>
  <si>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</si>
  <si>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</si>
  <si>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</si>
  <si>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</si>
  <si>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</si>
  <si>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</si>
  <si>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</si>
  <si>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</si>
  <si>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</si>
  <si>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</si>
  <si>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</si>
  <si>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</si>
  <si>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</si>
  <si>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</si>
  <si>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</si>
  <si>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</si>
  <si>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</si>
  <si>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</si>
  <si>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</si>
  <si>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</si>
  <si>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</si>
  <si>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</si>
  <si>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</si>
  <si>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</si>
  <si>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</si>
  <si>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</si>
  <si>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</si>
  <si>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</si>
  <si>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</si>
  <si>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</si>
  <si>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</si>
  <si>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</si>
  <si>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</si>
  <si>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</si>
  <si>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</si>
  <si>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</si>
  <si>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</si>
  <si>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</si>
  <si>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</si>
  <si>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</si>
  <si>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</si>
  <si>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</si>
  <si>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</si>
  <si>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</si>
  <si>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</si>
  <si>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</si>
  <si>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</si>
  <si>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</si>
  <si>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</si>
  <si>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</si>
  <si>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</si>
  <si>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</si>
  <si>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</si>
  <si>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</si>
  <si>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</si>
  <si>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</si>
  <si>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</si>
  <si>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</si>
  <si>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</si>
  <si>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</si>
  <si>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</si>
  <si>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</si>
  <si>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</si>
  <si>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</si>
  <si>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</si>
  <si>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</si>
  <si>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</si>
  <si>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</si>
  <si>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</si>
  <si>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</si>
  <si>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</si>
  <si>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</si>
  <si>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</si>
  <si>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</si>
  <si>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</si>
  <si>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</si>
  <si>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</si>
  <si>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</si>
  <si>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</si>
  <si>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</si>
  <si>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</si>
  <si>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</si>
  <si>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</si>
  <si>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</si>
  <si>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</si>
  <si>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</si>
  <si>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</si>
  <si>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</si>
  <si>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</si>
  <si>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</si>
  <si>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</si>
  <si>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</si>
  <si>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</si>
  <si>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</si>
  <si>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</si>
  <si>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</si>
  <si>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</si>
  <si>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</si>
  <si>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</si>
  <si>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</si>
  <si>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</si>
  <si>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</si>
  <si>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</si>
  <si>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</si>
  <si>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</si>
  <si>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</si>
  <si>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</si>
  <si>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</si>
  <si>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</si>
  <si>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</si>
  <si>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</si>
  <si>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</si>
  <si>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</si>
  <si>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</si>
  <si>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</si>
  <si>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</si>
  <si>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</si>
  <si>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</si>
  <si>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</si>
  <si>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</si>
  <si>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</si>
  <si>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</si>
  <si>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</si>
  <si>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</si>
  <si>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</si>
  <si>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</si>
  <si>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</si>
  <si>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</si>
  <si>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</si>
  <si>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</si>
  <si>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</si>
  <si>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</si>
  <si>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</si>
  <si>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</si>
  <si>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</si>
  <si>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</si>
  <si>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</si>
  <si>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</si>
  <si>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</si>
  <si>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</si>
  <si>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</si>
  <si>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</si>
  <si>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</si>
  <si>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</si>
  <si>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</si>
  <si>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</si>
  <si>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</si>
  <si>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</si>
  <si>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</si>
  <si>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</si>
  <si>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</si>
  <si>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</si>
  <si>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</si>
  <si>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</si>
  <si>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</si>
  <si>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</si>
  <si>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</si>
  <si>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</si>
  <si>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</si>
  <si>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</si>
  <si>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</si>
  <si>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</si>
  <si>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</si>
  <si>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</si>
  <si>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</si>
  <si>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</si>
  <si>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</si>
  <si>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</si>
  <si>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</si>
  <si>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</si>
  <si>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</si>
  <si>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</si>
  <si>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</si>
  <si>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</si>
  <si>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</si>
  <si>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</si>
  <si>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</si>
  <si>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</si>
  <si>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</si>
  <si>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</si>
  <si>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</si>
  <si>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</si>
  <si>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</si>
  <si>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</si>
  <si>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</si>
  <si>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</si>
  <si>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</si>
  <si>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</si>
  <si>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</si>
  <si>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</si>
  <si>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</si>
  <si>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</si>
  <si>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</si>
  <si>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</si>
  <si>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</si>
  <si>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</si>
  <si>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</si>
  <si>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</si>
  <si>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</si>
  <si>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</si>
  <si>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</si>
  <si>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</si>
  <si>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</si>
  <si>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</si>
  <si>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</si>
  <si>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</si>
  <si>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</si>
  <si>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</si>
  <si>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</si>
  <si>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</si>
  <si>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</si>
  <si>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</si>
  <si>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</si>
  <si>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</si>
  <si>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</si>
  <si>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</si>
  <si>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</si>
  <si>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</si>
  <si>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</si>
  <si>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</si>
  <si>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</si>
  <si>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</si>
  <si>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</si>
  <si>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</si>
  <si>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</si>
  <si>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</si>
  <si>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</si>
  <si>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</si>
  <si>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</si>
  <si>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</si>
  <si>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</si>
  <si>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</si>
  <si>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</si>
  <si>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</si>
  <si>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</si>
  <si>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</si>
  <si>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</si>
  <si>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</si>
  <si>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</si>
  <si>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</si>
  <si>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</si>
  <si>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</si>
  <si>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</si>
  <si>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</si>
  <si>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</si>
  <si>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</si>
  <si>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</si>
  <si>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</si>
  <si>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</si>
  <si>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</si>
  <si>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</si>
  <si>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</si>
  <si>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</si>
  <si>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</si>
  <si>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</si>
  <si>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</si>
  <si>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</si>
  <si>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</si>
  <si>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</si>
  <si>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</si>
  <si>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</si>
  <si>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</si>
  <si>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</si>
  <si>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</si>
  <si>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</si>
  <si>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</si>
  <si>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</si>
  <si>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</si>
  <si>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</si>
  <si>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</si>
  <si>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</si>
  <si>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</si>
  <si>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</si>
  <si>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</si>
  <si>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</si>
  <si>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</si>
  <si>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</si>
  <si>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</si>
  <si>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</si>
  <si>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</si>
  <si>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</si>
  <si>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</si>
  <si>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</si>
  <si>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</si>
  <si>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</si>
  <si>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</si>
  <si>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</si>
  <si>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</si>
  <si>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</si>
  <si>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</si>
  <si>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</si>
  <si>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</si>
  <si>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</si>
  <si>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</si>
  <si>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</si>
  <si>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</si>
  <si>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</si>
  <si>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</si>
  <si>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</si>
  <si>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</si>
  <si>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</si>
  <si>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</si>
  <si>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</si>
  <si>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</si>
  <si>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</si>
  <si>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</si>
  <si>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</si>
  <si>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</si>
  <si>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</si>
  <si>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</si>
  <si>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</si>
  <si>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</si>
  <si>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</si>
  <si>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</si>
  <si>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</si>
  <si>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</si>
  <si>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</si>
  <si>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</si>
  <si>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</si>
  <si>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</si>
  <si>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</si>
  <si>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</si>
  <si>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</si>
  <si>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</si>
  <si>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</si>
  <si>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</si>
  <si>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</si>
  <si>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</si>
  <si>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</si>
  <si>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</si>
  <si>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</si>
  <si>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</si>
  <si>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</si>
  <si>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</si>
  <si>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</si>
  <si>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</si>
  <si>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</si>
  <si>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</si>
  <si>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</si>
  <si>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</si>
  <si>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</si>
  <si>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</si>
  <si>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</si>
  <si>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</si>
  <si>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</si>
  <si>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</si>
  <si>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</si>
  <si>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</si>
  <si>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</si>
  <si>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</si>
  <si>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</si>
  <si>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</si>
  <si>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</si>
  <si>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</si>
  <si>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</si>
  <si>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</si>
  <si>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</si>
  <si>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</si>
  <si>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</si>
  <si>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</si>
  <si>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</si>
  <si>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</si>
  <si>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</si>
  <si>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</si>
  <si>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</si>
  <si>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</si>
  <si>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</si>
  <si>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</si>
  <si>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</si>
  <si>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</si>
  <si>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</si>
  <si>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</si>
  <si>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</si>
  <si>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</si>
  <si>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</si>
  <si>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</si>
  <si>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</si>
  <si>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</si>
  <si>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</si>
  <si>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</si>
  <si>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</si>
  <si>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</si>
  <si>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</si>
  <si>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</si>
  <si>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</si>
  <si>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</si>
  <si>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</si>
  <si>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</si>
  <si>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</si>
  <si>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</si>
  <si>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</si>
  <si>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</si>
  <si>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</si>
  <si>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</si>
  <si>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</si>
  <si>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</si>
  <si>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</si>
  <si>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</si>
  <si>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</si>
  <si>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</si>
  <si>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</si>
  <si>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</si>
  <si>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</si>
  <si>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</si>
  <si>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</si>
  <si>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</si>
  <si>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</si>
  <si>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</si>
  <si>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</si>
  <si>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</si>
  <si>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</si>
  <si>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</si>
  <si>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</si>
  <si>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</si>
  <si>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</si>
  <si>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</si>
  <si>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</si>
  <si>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</si>
  <si>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</si>
  <si>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</si>
  <si>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</si>
  <si>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</si>
  <si>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</si>
  <si>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</si>
  <si>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</si>
  <si>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</si>
  <si>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</si>
  <si>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</si>
  <si>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</si>
  <si>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</si>
  <si>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</si>
  <si>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</si>
  <si>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</si>
  <si>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</si>
  <si>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</si>
  <si>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</si>
  <si>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</si>
  <si>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</si>
  <si>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</si>
  <si>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</si>
  <si>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</si>
  <si>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</si>
  <si>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</si>
  <si>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</si>
  <si>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</si>
  <si>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</si>
  <si>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</si>
  <si>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</si>
  <si>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</si>
  <si>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</si>
  <si>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</si>
  <si>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</si>
  <si>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</si>
  <si>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</si>
  <si>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</si>
  <si>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</si>
  <si>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</si>
  <si>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</si>
  <si>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</si>
  <si>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</si>
  <si>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</si>
  <si>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</si>
  <si>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</si>
  <si>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</si>
  <si>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</si>
  <si>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</si>
  <si>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</si>
  <si>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</si>
  <si>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</si>
  <si>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</si>
  <si>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</si>
  <si>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</si>
  <si>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</si>
  <si>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</si>
  <si>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</si>
  <si>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</si>
  <si>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</si>
  <si>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</si>
  <si>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</si>
  <si>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</si>
  <si>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</si>
  <si>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</si>
  <si>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</si>
  <si>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</si>
  <si>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</si>
  <si>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</si>
  <si>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</si>
  <si>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</si>
  <si>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</si>
  <si>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</si>
  <si>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</si>
  <si>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</si>
  <si>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</si>
  <si>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</si>
  <si>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</si>
  <si>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</si>
  <si>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</si>
  <si>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</si>
  <si>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</si>
  <si>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</si>
  <si>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</si>
  <si>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</si>
  <si>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</si>
  <si>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</si>
  <si>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</si>
  <si>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</si>
  <si>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</si>
  <si>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</si>
  <si>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</si>
  <si>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</si>
  <si>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</si>
  <si>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</si>
  <si>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</si>
  <si>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</si>
  <si>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</si>
  <si>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</si>
  <si>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</si>
  <si>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</si>
  <si>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</si>
  <si>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</si>
  <si>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</si>
  <si>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</si>
  <si>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</si>
  <si>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</si>
  <si>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</si>
  <si>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</si>
  <si>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</si>
  <si>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</si>
  <si>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</si>
  <si>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</si>
  <si>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</si>
  <si>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</si>
  <si>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</si>
  <si>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</si>
  <si>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</si>
  <si>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</si>
  <si>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</si>
  <si>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</si>
  <si>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</si>
  <si>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</si>
  <si>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</si>
  <si>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</si>
  <si>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</si>
  <si>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</si>
  <si>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</si>
  <si>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</si>
  <si>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</si>
  <si>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</si>
  <si>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</si>
  <si>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</si>
  <si>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</si>
  <si>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</si>
  <si>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</si>
  <si>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</si>
  <si>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</si>
  <si>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</si>
  <si>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</si>
  <si>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</si>
  <si>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</si>
  <si>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</si>
  <si>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</si>
  <si>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</si>
  <si>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</si>
  <si>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</si>
  <si>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</si>
  <si>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</si>
  <si>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</si>
  <si>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</si>
  <si>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</si>
  <si>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</si>
  <si>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</si>
  <si>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</si>
  <si>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</si>
  <si>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</si>
  <si>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</si>
  <si>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</si>
  <si>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</si>
  <si>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</si>
  <si>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</si>
  <si>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</si>
  <si>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</si>
  <si>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</si>
  <si>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</si>
  <si>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</si>
  <si>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</si>
  <si>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</si>
  <si>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</si>
  <si>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</si>
  <si>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</si>
  <si>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</si>
  <si>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</si>
  <si>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</si>
  <si>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</si>
  <si>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</si>
  <si>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</si>
  <si>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</si>
  <si>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</si>
  <si>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</si>
  <si>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</si>
  <si>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</si>
  <si>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</si>
  <si>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</si>
  <si>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</si>
  <si>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</si>
  <si>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</si>
  <si>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</si>
  <si>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</si>
  <si>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</si>
  <si>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</si>
  <si>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</si>
  <si>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</si>
  <si>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</si>
  <si>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</si>
  <si>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</si>
  <si>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</si>
  <si>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</si>
  <si>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</si>
  <si>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</si>
  <si>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</si>
  <si>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</si>
  <si>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</si>
  <si>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</si>
  <si>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</si>
  <si>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</si>
  <si>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</si>
  <si>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</si>
  <si>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</si>
  <si>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</si>
  <si>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</si>
  <si>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</si>
  <si>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</si>
  <si>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</si>
  <si>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</si>
  <si>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</si>
  <si>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</si>
  <si>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</si>
  <si>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</si>
  <si>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</si>
  <si>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</si>
  <si>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</si>
  <si>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</si>
  <si>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</si>
  <si>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</si>
  <si>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</si>
  <si>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</si>
  <si>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</si>
  <si>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</si>
  <si>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</si>
  <si>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</si>
  <si>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</si>
  <si>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</si>
  <si>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</si>
  <si>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</si>
  <si>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</si>
  <si>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</si>
  <si>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</si>
  <si>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</si>
  <si>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</si>
  <si>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</si>
  <si>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</si>
  <si>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</si>
  <si>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</si>
  <si>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</si>
  <si>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</si>
  <si>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</si>
  <si>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</si>
  <si>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</si>
  <si>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</si>
  <si>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</si>
  <si>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</si>
  <si>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</si>
  <si>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</si>
  <si>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</si>
  <si>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</si>
  <si>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</si>
  <si>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</si>
  <si>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</si>
  <si>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</si>
  <si>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</si>
  <si>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</si>
  <si>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</si>
  <si>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</si>
  <si>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</si>
  <si>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</si>
  <si>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</si>
  <si>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</si>
  <si>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</si>
  <si>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</si>
  <si>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</si>
  <si>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</si>
  <si>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</si>
  <si>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</si>
  <si>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</si>
  <si>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</si>
  <si>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</si>
  <si>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</si>
  <si>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</si>
  <si>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</si>
  <si>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</si>
  <si>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</si>
  <si>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</si>
  <si>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</si>
  <si>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</si>
  <si>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</si>
  <si>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</si>
  <si>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</si>
  <si>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</si>
  <si>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</si>
  <si>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</si>
  <si>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</si>
  <si>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</si>
  <si>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</si>
  <si>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</si>
  <si>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</si>
  <si>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</si>
  <si>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</si>
  <si>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</si>
  <si>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</si>
  <si>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</si>
  <si>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</si>
  <si>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</si>
  <si>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</si>
  <si>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</si>
  <si>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</si>
  <si>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</si>
  <si>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</si>
  <si>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</si>
  <si>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</si>
  <si>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</si>
  <si>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</si>
  <si>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</si>
  <si>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</si>
  <si>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</si>
  <si>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</si>
  <si>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</si>
  <si>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</si>
  <si>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</si>
  <si>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</si>
  <si>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</si>
  <si>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</si>
  <si>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</si>
  <si>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</si>
  <si>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</si>
  <si>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</si>
  <si>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</si>
  <si>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</si>
  <si>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</si>
  <si>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</si>
  <si>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</si>
  <si>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</si>
  <si>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</si>
  <si>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</si>
  <si>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</si>
  <si>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</si>
  <si>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</si>
  <si>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</si>
  <si>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</si>
  <si>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</si>
  <si>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</si>
  <si>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</si>
  <si>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</si>
  <si>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</si>
  <si>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</si>
  <si>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</si>
  <si>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</si>
  <si>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</si>
  <si>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</si>
  <si>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</si>
  <si>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</si>
  <si>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</si>
  <si>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</si>
  <si>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</si>
  <si>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</si>
  <si>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</si>
  <si>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</si>
  <si>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</si>
  <si>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</si>
  <si>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</si>
  <si>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</si>
  <si>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</si>
  <si>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</si>
  <si>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</si>
  <si>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</si>
  <si>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</si>
  <si>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</si>
  <si>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</si>
  <si>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</si>
  <si>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</si>
  <si>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</si>
  <si>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</si>
  <si>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</si>
  <si>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</si>
  <si>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</si>
  <si>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</si>
  <si>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</si>
  <si>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</si>
  <si>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</si>
  <si>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</si>
  <si>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</si>
  <si>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</si>
  <si>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</si>
  <si>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</si>
  <si>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</si>
  <si>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</si>
  <si>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</si>
  <si>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</si>
  <si>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</si>
  <si>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</si>
  <si>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</si>
  <si>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</si>
  <si>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</si>
  <si>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</si>
  <si>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</si>
  <si>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</si>
  <si>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</si>
  <si>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</si>
  <si>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</si>
  <si>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</si>
  <si>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</si>
  <si>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</si>
  <si>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</si>
  <si>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</si>
  <si>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</si>
  <si>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</si>
  <si>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</si>
  <si>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</si>
  <si>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</si>
  <si>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</si>
  <si>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</si>
  <si>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</si>
  <si>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</si>
  <si>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</si>
  <si>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</si>
  <si>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</si>
  <si>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</si>
  <si>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</si>
  <si>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</si>
  <si>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</si>
  <si>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</si>
  <si>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</si>
  <si>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</si>
  <si>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</si>
  <si>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</si>
  <si>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</si>
  <si>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</si>
  <si>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</si>
  <si>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</si>
  <si>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</si>
  <si>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</si>
  <si>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</si>
  <si>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</si>
  <si>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</si>
  <si>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</si>
  <si>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</si>
  <si>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</si>
  <si>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</si>
  <si>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</si>
  <si>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</si>
  <si>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</si>
  <si>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</si>
  <si>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</si>
  <si>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</si>
  <si>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</si>
  <si>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</si>
  <si>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</si>
  <si>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</si>
  <si>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</si>
  <si>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</si>
  <si>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</si>
  <si>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</si>
  <si>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</si>
  <si>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</si>
  <si>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</si>
  <si>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</si>
  <si>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</si>
  <si>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</si>
  <si>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</si>
  <si>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</si>
  <si>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</si>
  <si>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</si>
  <si>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</si>
  <si>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</si>
  <si>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</si>
  <si>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</si>
  <si>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</si>
  <si>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</si>
  <si>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</si>
  <si>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</si>
  <si>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</si>
  <si>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</si>
  <si>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</si>
  <si>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</si>
  <si>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</si>
  <si>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</si>
  <si>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</si>
  <si>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</si>
  <si>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</si>
  <si>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</si>
  <si>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</si>
  <si>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</si>
  <si>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</si>
  <si>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</si>
  <si>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</si>
  <si>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</si>
  <si>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</si>
  <si>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</si>
  <si>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</si>
  <si>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</si>
  <si>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</si>
  <si>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</si>
  <si>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</si>
  <si>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</si>
  <si>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</si>
  <si>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</si>
  <si>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</si>
  <si>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</si>
  <si>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</si>
  <si>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</si>
  <si>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</si>
  <si>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</si>
  <si>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</si>
  <si>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</si>
  <si>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</si>
  <si>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</si>
  <si>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</si>
  <si>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</si>
  <si>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</si>
  <si>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</si>
  <si>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</si>
  <si>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</si>
  <si>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</si>
  <si>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</si>
  <si>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</si>
  <si>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</si>
  <si>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</si>
  <si>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</si>
  <si>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</si>
  <si>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</si>
  <si>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</si>
  <si>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</si>
  <si>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</si>
  <si>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</si>
  <si>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</si>
  <si>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</si>
  <si>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</si>
  <si>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</si>
  <si>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</si>
  <si>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</si>
  <si>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</si>
  <si>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</si>
  <si>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</si>
  <si>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</si>
  <si>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</si>
  <si>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</si>
  <si>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</si>
  <si>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</si>
  <si>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</si>
  <si>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</si>
  <si>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</si>
  <si>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</si>
  <si>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</si>
  <si>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</si>
  <si>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</si>
  <si>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</si>
  <si>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</si>
  <si>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</si>
  <si>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</si>
  <si>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</si>
  <si>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</si>
  <si>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</si>
  <si>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</si>
  <si>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</si>
  <si>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</si>
  <si>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</si>
  <si>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</si>
  <si>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</si>
  <si>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</si>
  <si>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</si>
  <si>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</si>
  <si>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</si>
  <si>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</si>
  <si>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</si>
  <si>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</si>
  <si>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</si>
  <si>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</si>
  <si>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</si>
  <si>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</si>
  <si>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</si>
  <si>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</si>
  <si>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</si>
  <si>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</si>
  <si>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</si>
  <si>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</si>
  <si>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</si>
  <si>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</si>
  <si>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</si>
  <si>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</si>
  <si>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</si>
  <si>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</si>
  <si>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</si>
  <si>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</si>
  <si>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</si>
  <si>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</si>
  <si>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</si>
  <si>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</si>
  <si>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</si>
  <si>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</si>
  <si>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</si>
  <si>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</si>
  <si>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</si>
  <si>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</si>
  <si>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</si>
  <si>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</si>
  <si>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</si>
  <si>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</si>
  <si>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</si>
  <si>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</si>
  <si>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</si>
  <si>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</si>
  <si>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</si>
  <si>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</si>
  <si>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</si>
  <si>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</si>
  <si>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</si>
  <si>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</si>
  <si>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</si>
  <si>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</si>
  <si>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</si>
  <si>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</si>
  <si>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</si>
  <si>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</si>
  <si>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</si>
  <si>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</si>
  <si>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</si>
  <si>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</si>
  <si>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</si>
  <si>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</si>
  <si>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</si>
  <si>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</si>
  <si>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</si>
  <si>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</si>
  <si>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</si>
  <si>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</si>
  <si>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</si>
  <si>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</si>
  <si>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</si>
  <si>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</si>
  <si>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</si>
  <si>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</si>
  <si>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</si>
  <si>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</si>
  <si>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</si>
  <si>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</si>
  <si>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</si>
  <si>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</si>
  <si>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</si>
  <si>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</si>
  <si>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</si>
  <si>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</si>
  <si>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</si>
  <si>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</si>
  <si>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</si>
  <si>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</si>
  <si>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</si>
  <si>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</si>
  <si>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</si>
  <si>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</si>
  <si>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</si>
  <si>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</si>
  <si>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</si>
  <si>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</si>
  <si>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</si>
  <si>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</si>
  <si>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</si>
  <si>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</si>
  <si>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</si>
  <si>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</si>
  <si>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</si>
  <si>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</si>
  <si>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</si>
  <si>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</si>
  <si>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</si>
  <si>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</si>
  <si>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</si>
  <si>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</si>
  <si>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</si>
  <si>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</si>
  <si>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</si>
  <si>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</si>
  <si>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</si>
  <si>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</si>
  <si>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</si>
  <si>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</si>
  <si>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</si>
  <si>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</si>
  <si>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</si>
  <si>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</si>
  <si>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</si>
  <si>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</si>
  <si>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</si>
  <si>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</si>
  <si>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</si>
  <si>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</si>
  <si>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</si>
  <si>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</si>
  <si>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</si>
  <si>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</si>
  <si>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</si>
  <si>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</si>
  <si>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</si>
  <si>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</si>
  <si>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</si>
  <si>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</si>
  <si>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</si>
  <si>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</si>
  <si>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</si>
  <si>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</si>
  <si>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</si>
  <si>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</si>
  <si>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</si>
  <si>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</si>
  <si>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</si>
  <si>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</si>
  <si>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</si>
  <si>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</si>
  <si>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</si>
  <si>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</si>
  <si>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</si>
  <si>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</si>
  <si>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</si>
  <si>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</si>
  <si>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</si>
  <si>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</si>
  <si>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</si>
  <si>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</si>
  <si>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</si>
  <si>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</si>
  <si>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</si>
  <si>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</si>
  <si>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</si>
  <si>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</si>
  <si>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</si>
  <si>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</si>
  <si>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</si>
  <si>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</si>
  <si>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</si>
  <si>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</si>
  <si>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</si>
  <si>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</si>
  <si>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</si>
  <si>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</si>
  <si>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</si>
  <si>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</si>
  <si>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</si>
  <si>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</si>
  <si>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</si>
  <si>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</si>
  <si>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</si>
  <si>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</si>
  <si>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</si>
  <si>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</si>
  <si>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</si>
  <si>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</si>
  <si>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</si>
  <si>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</si>
  <si>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</si>
  <si>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</si>
  <si>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</si>
  <si>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</si>
  <si>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</si>
  <si>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</si>
  <si>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</si>
  <si>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</si>
  <si>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</si>
  <si>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</si>
  <si>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</si>
  <si>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</si>
  <si>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</si>
  <si>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</si>
  <si>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</si>
  <si>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</si>
  <si>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</si>
  <si>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</si>
  <si>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</si>
  <si>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</si>
  <si>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</si>
  <si>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</si>
  <si>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</si>
  <si>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</si>
  <si>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</si>
  <si>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</si>
  <si>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</si>
  <si>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</si>
  <si>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</si>
  <si>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</si>
  <si>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</si>
  <si>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</si>
  <si>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</si>
  <si>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</si>
  <si>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</si>
  <si>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</si>
  <si>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</si>
  <si>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</si>
  <si>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</si>
  <si>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</si>
  <si>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</si>
  <si>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</si>
  <si>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</si>
  <si>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</si>
  <si>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</si>
  <si>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</si>
  <si>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</si>
  <si>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</si>
  <si>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</si>
  <si>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</si>
  <si>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</si>
  <si>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</si>
  <si>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</si>
  <si>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</si>
  <si>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</si>
  <si>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</si>
  <si>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</si>
  <si>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</si>
  <si>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</si>
  <si>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</si>
  <si>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</si>
  <si>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</si>
  <si>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</si>
  <si>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</si>
  <si>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</si>
  <si>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</si>
  <si>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</si>
  <si>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</si>
  <si>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</si>
  <si>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</si>
  <si>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</si>
  <si>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</si>
  <si>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</si>
  <si>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</si>
  <si>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</si>
  <si>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</si>
  <si>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</si>
  <si>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</si>
  <si>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</si>
  <si>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</si>
  <si>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</si>
  <si>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</si>
  <si>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</si>
  <si>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</si>
  <si>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</si>
  <si>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</si>
  <si>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</si>
  <si>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</si>
  <si>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</si>
  <si>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</si>
  <si>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</si>
  <si>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</si>
  <si>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</si>
  <si>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</si>
  <si>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</si>
  <si>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</si>
  <si>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</si>
  <si>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</si>
  <si>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</si>
  <si>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</si>
  <si>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</si>
  <si>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</si>
  <si>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</si>
  <si>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</si>
  <si>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</si>
  <si>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</si>
  <si>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</si>
  <si>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</si>
  <si>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</si>
  <si>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</si>
  <si>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</si>
  <si>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</si>
  <si>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</si>
  <si>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</si>
  <si>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</si>
  <si>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</si>
  <si>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</si>
  <si>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</si>
  <si>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</si>
  <si>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</si>
  <si>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</si>
  <si>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</si>
  <si>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</si>
  <si>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</si>
  <si>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</si>
  <si>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</si>
  <si>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</si>
  <si>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</si>
  <si>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</si>
  <si>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</si>
  <si>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</si>
  <si>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</si>
  <si>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</si>
  <si>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</si>
  <si>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</si>
  <si>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</si>
  <si>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</si>
  <si>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</si>
  <si>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</si>
  <si>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</si>
  <si>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</si>
  <si>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</si>
  <si>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</si>
  <si>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</si>
  <si>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</si>
  <si>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</si>
  <si>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</si>
  <si>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</si>
  <si>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</si>
  <si>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</si>
  <si>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</si>
  <si>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</si>
  <si>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</si>
  <si>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</si>
  <si>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</si>
  <si>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</si>
  <si>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</si>
  <si>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</si>
  <si>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</si>
  <si>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</si>
  <si>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</si>
  <si>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</si>
  <si>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</si>
  <si>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</si>
  <si>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</si>
  <si>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</si>
  <si>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</si>
  <si>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</si>
  <si>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</si>
  <si>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</si>
  <si>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</si>
  <si>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</si>
  <si>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</si>
  <si>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</si>
  <si>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</si>
  <si>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</si>
  <si>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</si>
  <si>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</si>
  <si>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</si>
  <si>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</si>
  <si>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</si>
  <si>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</si>
  <si>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</si>
  <si>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</si>
  <si>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</si>
  <si>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</si>
  <si>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</si>
  <si>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</si>
  <si>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</si>
  <si>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</si>
  <si>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</si>
  <si>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</si>
  <si>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</si>
  <si>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</si>
  <si>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</si>
  <si>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</si>
  <si>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</si>
  <si>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</si>
  <si>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</si>
  <si>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</si>
  <si>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</si>
  <si>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</si>
  <si>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</si>
  <si>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</si>
  <si>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</si>
  <si>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</si>
  <si>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</si>
  <si>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</si>
  <si>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</si>
  <si>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</si>
  <si>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</si>
  <si>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</si>
  <si>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</si>
  <si>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</si>
  <si>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</si>
  <si>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</si>
  <si>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</si>
  <si>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</si>
  <si>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</si>
  <si>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</si>
  <si>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</si>
  <si>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</si>
  <si>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</si>
  <si>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</si>
  <si>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</si>
  <si>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</si>
  <si>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</si>
  <si>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</si>
  <si>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</si>
  <si>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</si>
  <si>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</si>
  <si>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</si>
  <si>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</si>
  <si>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</si>
  <si>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</si>
  <si>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</si>
  <si>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</si>
  <si>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</si>
  <si>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</si>
  <si>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</si>
  <si>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</si>
  <si>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</si>
  <si>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</si>
  <si>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</si>
  <si>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</si>
  <si>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</si>
  <si>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</si>
  <si>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</si>
  <si>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</si>
  <si>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</si>
  <si>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</si>
  <si>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</si>
  <si>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</si>
  <si>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</si>
  <si>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</si>
  <si>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</si>
  <si>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</si>
  <si>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</si>
  <si>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</si>
  <si>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</si>
  <si>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</si>
  <si>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</si>
  <si>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</si>
  <si>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</si>
  <si>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</si>
  <si>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</si>
  <si>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</si>
  <si>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</si>
  <si>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</si>
  <si>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</si>
  <si>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</si>
  <si>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</si>
  <si>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</si>
  <si>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</si>
  <si>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</si>
  <si>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</si>
  <si>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</si>
  <si>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</si>
  <si>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</si>
  <si>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</si>
  <si>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</si>
  <si>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</si>
  <si>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</si>
  <si>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</si>
  <si>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</si>
  <si>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</si>
  <si>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</si>
  <si>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</si>
  <si>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</si>
  <si>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</si>
  <si>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</si>
  <si>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</si>
  <si>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</si>
  <si>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</si>
  <si>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</si>
  <si>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</si>
  <si>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</si>
  <si>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</si>
  <si>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</si>
  <si>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</si>
  <si>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</si>
  <si>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</si>
  <si>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</si>
  <si>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</si>
  <si>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</si>
  <si>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</si>
  <si>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</si>
  <si>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</si>
  <si>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</si>
  <si>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</si>
  <si>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</si>
  <si>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</si>
  <si>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</si>
  <si>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</si>
  <si>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</si>
  <si>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</si>
  <si>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</si>
  <si>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</si>
  <si>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</si>
  <si>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</si>
  <si>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</si>
  <si>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</si>
  <si>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</si>
  <si>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</si>
  <si>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</si>
  <si>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</si>
  <si>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</si>
  <si>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</si>
  <si>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</si>
  <si>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</si>
  <si>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</si>
  <si>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</si>
  <si>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</si>
  <si>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</si>
  <si>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</si>
  <si>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</si>
  <si>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</si>
  <si>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</si>
  <si>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</si>
  <si>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</si>
  <si>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</si>
  <si>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</si>
  <si>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</si>
  <si>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</si>
  <si>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</si>
  <si>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</si>
  <si>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</si>
  <si>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</si>
  <si>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</si>
  <si>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</si>
  <si>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</si>
  <si>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</si>
  <si>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</si>
  <si>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</si>
  <si>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</si>
  <si>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</si>
  <si>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</si>
  <si>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</si>
  <si>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</si>
  <si>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</si>
  <si>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</si>
  <si>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</si>
  <si>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</si>
  <si>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</si>
  <si>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</si>
  <si>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</si>
  <si>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</si>
  <si>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</si>
  <si>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</si>
  <si>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</si>
  <si>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</si>
  <si>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</si>
  <si>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</si>
  <si>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</si>
  <si>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</si>
  <si>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</si>
  <si>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</si>
  <si>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</si>
  <si>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</si>
  <si>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</si>
  <si>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</si>
  <si>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</si>
  <si>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</si>
  <si>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</si>
  <si>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</si>
  <si>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</si>
  <si>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</si>
  <si>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</si>
  <si>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</si>
  <si>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</si>
  <si>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</si>
  <si>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</si>
  <si>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</si>
  <si>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</si>
  <si>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</si>
  <si>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</si>
  <si>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</si>
  <si>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</si>
  <si>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</si>
  <si>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</si>
  <si>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</si>
  <si>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</si>
  <si>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</si>
  <si>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</si>
  <si>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</si>
  <si>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</si>
  <si>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</si>
  <si>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</si>
  <si>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</si>
  <si>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</si>
  <si>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</si>
  <si>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</si>
  <si>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</si>
  <si>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</si>
  <si>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</si>
  <si>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</si>
  <si>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</si>
  <si>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</si>
  <si>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</si>
  <si>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</si>
  <si>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</si>
  <si>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</si>
  <si>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</si>
  <si>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</si>
  <si>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</si>
  <si>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</si>
  <si>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</si>
  <si>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</si>
  <si>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</si>
  <si>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</si>
  <si>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</si>
  <si>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</si>
  <si>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</si>
  <si>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</si>
  <si>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</si>
  <si>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</si>
  <si>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</si>
  <si>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</si>
  <si>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</si>
  <si>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</si>
  <si>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</si>
  <si>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</si>
  <si>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</si>
  <si>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</si>
  <si>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</si>
  <si>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</si>
  <si>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</si>
  <si>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</si>
  <si>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</si>
  <si>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</si>
  <si>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</si>
  <si>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</si>
  <si>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</si>
  <si>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</si>
  <si>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</si>
  <si>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</si>
  <si>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</si>
  <si>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</si>
  <si>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</si>
  <si>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</si>
  <si>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</si>
  <si>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</si>
  <si>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</si>
  <si>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</si>
  <si>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</si>
  <si>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</si>
  <si>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</si>
  <si>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</si>
  <si>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</si>
  <si>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</si>
  <si>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</si>
  <si>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</si>
  <si>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</si>
  <si>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</si>
  <si>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</si>
  <si>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</si>
  <si>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</si>
  <si>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</si>
  <si>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</si>
  <si>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</si>
  <si>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</si>
  <si>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</si>
  <si>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</si>
  <si>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</si>
  <si>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</si>
  <si>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</si>
  <si>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</si>
  <si>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</si>
  <si>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</si>
  <si>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</si>
  <si>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</si>
  <si>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</si>
  <si>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</si>
  <si>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</si>
  <si>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</si>
  <si>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</si>
  <si>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</si>
  <si>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</si>
  <si>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</si>
  <si>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</si>
  <si>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</si>
  <si>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</si>
  <si>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</si>
  <si>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</si>
  <si>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</si>
  <si>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</si>
  <si>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</si>
  <si>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</si>
  <si>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</si>
  <si>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</si>
  <si>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</si>
  <si>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</si>
  <si>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</si>
  <si>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</si>
  <si>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</si>
  <si>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</si>
  <si>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</si>
  <si>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</si>
  <si>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</si>
  <si>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</si>
  <si>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</si>
  <si>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</si>
  <si>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</si>
  <si>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</si>
  <si>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</si>
  <si>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</si>
  <si>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</si>
  <si>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</si>
  <si>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</si>
  <si>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</si>
  <si>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</si>
  <si>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</si>
  <si>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</si>
  <si>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</si>
  <si>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</si>
  <si>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</si>
  <si>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</si>
  <si>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</si>
  <si>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</si>
  <si>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</si>
  <si>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</si>
  <si>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</si>
  <si>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</si>
  <si>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</si>
  <si>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</si>
  <si>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</si>
  <si>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</si>
  <si>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</si>
  <si>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</si>
  <si>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</si>
  <si>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</si>
  <si>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</si>
  <si>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</si>
  <si>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</si>
  <si>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</si>
  <si>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</si>
  <si>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</si>
  <si>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</si>
  <si>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</si>
  <si>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</si>
  <si>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</si>
  <si>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</si>
  <si>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</si>
  <si>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</si>
  <si>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</si>
  <si>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</si>
  <si>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</si>
  <si>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</si>
  <si>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</si>
  <si>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</si>
  <si>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</si>
  <si>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</si>
  <si>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</si>
  <si>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</si>
  <si>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</si>
  <si>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</si>
  <si>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</si>
  <si>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</si>
  <si>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</si>
  <si>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</si>
  <si>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</si>
  <si>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</si>
  <si>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</si>
  <si>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</si>
  <si>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</si>
  <si>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</si>
  <si>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</si>
  <si>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</si>
  <si>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</si>
  <si>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</si>
  <si>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</si>
  <si>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</si>
  <si>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</si>
  <si>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</si>
  <si>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</si>
  <si>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</si>
  <si>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</si>
  <si>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</si>
  <si>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</si>
  <si>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</si>
  <si>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</si>
  <si>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</si>
  <si>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</si>
  <si>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</si>
  <si>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</si>
  <si>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</si>
  <si>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</si>
  <si>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</si>
  <si>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</si>
  <si>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</si>
  <si>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</si>
  <si>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</si>
  <si>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</si>
  <si>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</si>
  <si>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</si>
  <si>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</si>
  <si>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</si>
  <si>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</si>
  <si>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</si>
  <si>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</si>
  <si>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</si>
  <si>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</si>
  <si>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</si>
  <si>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</si>
  <si>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</si>
  <si>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</si>
  <si>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</si>
  <si>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</si>
  <si>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</si>
  <si>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</si>
  <si>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</si>
  <si>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</si>
  <si>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</si>
  <si>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</si>
  <si>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</si>
  <si>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</si>
  <si>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</si>
  <si>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</si>
  <si>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</si>
  <si>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</si>
  <si>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</si>
  <si>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</si>
  <si>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</si>
  <si>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</si>
  <si>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</si>
  <si>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</si>
  <si>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</si>
  <si>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</si>
  <si>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</si>
  <si>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</si>
  <si>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</si>
  <si>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</si>
  <si>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</si>
  <si>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</si>
  <si>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</si>
  <si>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</si>
  <si>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</si>
  <si>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</si>
  <si>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</si>
  <si>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</si>
  <si>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</si>
  <si>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</si>
  <si>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</si>
  <si>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</si>
  <si>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</si>
  <si>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</si>
  <si>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</si>
  <si>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</si>
  <si>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</si>
  <si>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</si>
  <si>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</si>
  <si>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</si>
  <si>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</si>
  <si>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</si>
  <si>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</si>
  <si>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</si>
  <si>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</si>
  <si>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</si>
  <si>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</si>
  <si>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</si>
  <si>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</si>
  <si>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</si>
  <si>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</si>
  <si>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</si>
  <si>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</si>
  <si>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</si>
  <si>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</si>
  <si>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</si>
  <si>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</si>
  <si>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</si>
  <si>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</si>
  <si>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</si>
  <si>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</si>
  <si>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</si>
  <si>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</si>
  <si>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</si>
  <si>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</si>
  <si>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</si>
  <si>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</si>
  <si>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</si>
  <si>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</si>
  <si>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</si>
  <si>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</si>
  <si>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</si>
  <si>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</si>
  <si>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</si>
  <si>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</si>
  <si>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</si>
  <si>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</si>
  <si>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</si>
  <si>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</si>
  <si>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</si>
  <si>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</si>
  <si>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</si>
  <si>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</si>
  <si>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</si>
  <si>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</si>
  <si>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</si>
  <si>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</si>
  <si>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</si>
  <si>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</si>
  <si>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</si>
  <si>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</si>
  <si>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</si>
  <si>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</si>
  <si>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</si>
  <si>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</si>
  <si>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</si>
  <si>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</si>
  <si>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</si>
  <si>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</si>
  <si>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</si>
  <si>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</si>
  <si>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</si>
  <si>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</si>
  <si>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</si>
  <si>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</si>
  <si>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</si>
  <si>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</si>
  <si>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</si>
  <si>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</si>
  <si>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</si>
  <si>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</si>
  <si>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</si>
  <si>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</si>
  <si>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</si>
  <si>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</si>
  <si>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</si>
  <si>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</si>
  <si>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</si>
  <si>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</si>
  <si>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</si>
  <si>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</si>
  <si>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</si>
  <si>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</si>
  <si>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</si>
  <si>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</si>
  <si>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</si>
  <si>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</si>
  <si>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</si>
  <si>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</si>
  <si>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</si>
  <si>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</si>
  <si>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</si>
  <si>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</si>
  <si>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</si>
  <si>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</si>
  <si>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</si>
  <si>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</si>
  <si>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</si>
  <si>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</si>
  <si>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</si>
  <si>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</si>
  <si>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</si>
  <si>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</si>
  <si>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</si>
  <si>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</si>
  <si>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</si>
  <si>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</si>
  <si>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</si>
  <si>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</si>
  <si>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</si>
  <si>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</si>
  <si>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</si>
  <si>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</si>
  <si>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</si>
  <si>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</si>
  <si>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</si>
  <si>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</si>
  <si>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</si>
  <si>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</si>
  <si>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</si>
  <si>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</si>
  <si>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</si>
  <si>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</si>
  <si>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</si>
  <si>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</si>
  <si>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</si>
  <si>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</si>
  <si>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</si>
  <si>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</si>
  <si>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</si>
  <si>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</si>
  <si>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</si>
  <si>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</si>
  <si>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</si>
  <si>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</si>
  <si>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</si>
  <si>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</si>
  <si>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</si>
  <si>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</si>
  <si>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</si>
  <si>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</si>
  <si>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</si>
  <si>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</si>
  <si>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</si>
  <si>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</si>
  <si>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</si>
  <si>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</si>
  <si>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</si>
  <si>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</si>
  <si>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</si>
  <si>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</si>
  <si>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</si>
  <si>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</si>
  <si>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</si>
  <si>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</si>
  <si>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</si>
  <si>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</si>
  <si>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</si>
  <si>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</si>
  <si>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</si>
  <si>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</si>
  <si>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</si>
  <si>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</si>
  <si>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</si>
  <si>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</si>
  <si>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</si>
  <si>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</si>
  <si>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</si>
  <si>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</si>
  <si>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</si>
  <si>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</si>
  <si>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</si>
  <si>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</si>
  <si>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</si>
  <si>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</si>
  <si>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</si>
  <si>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</si>
  <si>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</si>
  <si>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</si>
  <si>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</si>
  <si>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</si>
  <si>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</si>
  <si>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</si>
  <si>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</si>
  <si>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</si>
  <si>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</si>
  <si>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</si>
  <si>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</si>
  <si>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</si>
  <si>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</si>
  <si>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</si>
  <si>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</si>
  <si>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</si>
  <si>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</si>
  <si>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</si>
  <si>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</si>
  <si>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</si>
  <si>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</si>
  <si>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</si>
  <si>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</si>
  <si>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</si>
  <si>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</si>
  <si>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</si>
  <si>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</si>
  <si>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</si>
  <si>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</si>
  <si>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</si>
  <si>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</si>
  <si>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</si>
  <si>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</si>
  <si>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</si>
  <si>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</si>
  <si>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</si>
  <si>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</si>
  <si>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</si>
  <si>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</si>
  <si>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</si>
  <si>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</si>
  <si>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</si>
  <si>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</si>
  <si>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</si>
  <si>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</si>
  <si>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</si>
  <si>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</si>
  <si>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</si>
  <si>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</si>
  <si>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</si>
  <si>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</si>
  <si>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</si>
  <si>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</si>
  <si>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</si>
  <si>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</si>
  <si>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</si>
  <si>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</si>
  <si>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</si>
  <si>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</si>
  <si>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</si>
  <si>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</si>
  <si>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</si>
  <si>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</si>
  <si>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</si>
  <si>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</si>
  <si>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</si>
  <si>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</si>
  <si>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</si>
  <si>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</si>
  <si>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</si>
  <si>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</si>
  <si>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</si>
  <si>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</si>
  <si>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</si>
  <si>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</si>
  <si>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</si>
  <si>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</si>
  <si>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</si>
  <si>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</si>
  <si>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</si>
  <si>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</si>
  <si>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</si>
  <si>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</si>
  <si>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</si>
  <si>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</si>
  <si>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</si>
  <si>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</si>
  <si>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</si>
  <si>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</si>
  <si>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</si>
  <si>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</si>
  <si>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</si>
  <si>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</si>
  <si>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</si>
  <si>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</si>
  <si>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</si>
  <si>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</si>
  <si>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</si>
  <si>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</si>
  <si>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</si>
  <si>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</si>
  <si>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</si>
  <si>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</si>
  <si>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</si>
  <si>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</si>
  <si>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</si>
  <si>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</si>
  <si>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</si>
  <si>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</si>
  <si>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</si>
  <si>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</si>
  <si>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</si>
  <si>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</si>
  <si>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</si>
  <si>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</si>
  <si>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</si>
  <si>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</si>
  <si>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</si>
  <si>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</si>
  <si>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</si>
  <si>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</si>
  <si>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</si>
  <si>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</si>
  <si>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</si>
  <si>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</si>
  <si>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</si>
  <si>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</si>
  <si>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</si>
  <si>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</si>
  <si>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</si>
  <si>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</si>
  <si>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</si>
  <si>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</si>
  <si>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</si>
  <si>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</si>
  <si>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</si>
  <si>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</si>
  <si>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</si>
  <si>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</si>
  <si>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</si>
  <si>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</si>
  <si>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</si>
  <si>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</si>
  <si>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</si>
  <si>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</si>
  <si>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</si>
  <si>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</si>
  <si>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</si>
  <si>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</si>
  <si>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</si>
  <si>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</si>
  <si>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</si>
  <si>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</si>
  <si>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</si>
  <si>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</si>
  <si>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</si>
  <si>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</si>
  <si>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</si>
  <si>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</si>
  <si>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</si>
  <si>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</si>
  <si>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</si>
  <si>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</si>
  <si>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</si>
  <si>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</si>
  <si>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</si>
  <si>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</si>
  <si>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</si>
  <si>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</si>
  <si>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</si>
  <si>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</si>
  <si>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</si>
  <si>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</si>
  <si>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</si>
  <si>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</si>
  <si>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</si>
  <si>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</si>
  <si>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</si>
  <si>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</si>
  <si>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</si>
  <si>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</si>
  <si>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</si>
  <si>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</si>
  <si>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</si>
  <si>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</si>
  <si>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</si>
  <si>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</si>
  <si>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</si>
  <si>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</si>
  <si>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</si>
  <si>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</si>
  <si>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</si>
  <si>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</si>
  <si>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</si>
  <si>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</si>
  <si>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</si>
  <si>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</si>
  <si>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</si>
  <si>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</si>
  <si>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</si>
  <si>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</si>
  <si>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</si>
  <si>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</si>
  <si>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</si>
  <si>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</si>
  <si>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</si>
  <si>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</si>
  <si>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</si>
  <si>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</si>
  <si>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</si>
  <si>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</si>
  <si>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</si>
  <si>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</si>
  <si>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</si>
  <si>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</si>
  <si>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</si>
  <si>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</si>
  <si>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</si>
  <si>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</si>
  <si>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</si>
  <si>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</si>
  <si>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</si>
  <si>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</si>
  <si>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</si>
  <si>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</si>
  <si>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</si>
  <si>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</si>
  <si>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</si>
  <si>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</si>
  <si>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</si>
  <si>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</si>
  <si>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</si>
  <si>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</si>
  <si>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</si>
  <si>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</si>
  <si>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</si>
  <si>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</si>
  <si>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</si>
  <si>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</si>
  <si>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</si>
  <si>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</si>
  <si>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</si>
  <si>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</si>
  <si>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</si>
  <si>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</si>
  <si>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</si>
  <si>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</si>
  <si>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</si>
  <si>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</si>
  <si>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</si>
  <si>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</si>
  <si>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</si>
  <si>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</si>
  <si>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</si>
  <si>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</si>
  <si>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</si>
  <si>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</si>
  <si>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</si>
  <si>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</si>
  <si>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</si>
  <si>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</si>
  <si>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</si>
  <si>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</si>
  <si>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</si>
  <si>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</si>
  <si>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</si>
  <si>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</si>
  <si>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</si>
  <si>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</si>
  <si>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</si>
  <si>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</si>
  <si>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</si>
  <si>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</si>
  <si>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</si>
  <si>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</si>
  <si>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</si>
  <si>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</si>
  <si>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</si>
  <si>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</si>
  <si>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</si>
  <si>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</si>
  <si>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</si>
  <si>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</si>
  <si>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</si>
  <si>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</si>
  <si>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</si>
  <si>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</si>
  <si>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</si>
  <si>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</si>
  <si>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</si>
  <si>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</si>
  <si>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</si>
  <si>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</si>
  <si>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</si>
  <si>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</si>
  <si>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</si>
  <si>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</si>
  <si>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</si>
  <si>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</si>
  <si>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</si>
  <si>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</si>
  <si>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</si>
  <si>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</si>
  <si>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</si>
  <si>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</si>
  <si>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</si>
  <si>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</si>
  <si>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</si>
  <si>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</si>
  <si>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</si>
  <si>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</si>
  <si>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</si>
  <si>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</si>
  <si>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</si>
  <si>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</si>
  <si>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</si>
  <si>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</si>
  <si>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</si>
  <si>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</si>
  <si>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</si>
  <si>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</si>
  <si>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</si>
  <si>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</si>
  <si>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</si>
  <si>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</si>
  <si>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</si>
  <si>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</si>
  <si>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</si>
  <si>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</si>
  <si>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</si>
  <si>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</si>
  <si>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</si>
  <si>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</si>
  <si>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</si>
  <si>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</si>
  <si>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</si>
  <si>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</si>
  <si>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</si>
  <si>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</si>
  <si>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</si>
  <si>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</si>
  <si>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</si>
  <si>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</si>
  <si>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</si>
  <si>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</si>
  <si>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</si>
  <si>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</si>
  <si>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</si>
  <si>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</si>
  <si>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</si>
  <si>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</si>
  <si>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</si>
  <si>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</si>
  <si>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</si>
  <si>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</si>
  <si>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</si>
  <si>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</si>
  <si>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</si>
  <si>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</si>
  <si>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</si>
  <si>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</si>
  <si>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</si>
  <si>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</si>
  <si>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</si>
  <si>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</si>
  <si>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</si>
  <si>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</si>
  <si>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</si>
  <si>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</si>
  <si>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</si>
  <si>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</si>
  <si>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</si>
  <si>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</si>
  <si>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</si>
  <si>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</si>
  <si>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</si>
  <si>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</si>
  <si>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</si>
  <si>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</si>
  <si>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</si>
  <si>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</si>
  <si>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</si>
  <si>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</si>
  <si>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</si>
  <si>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</si>
  <si>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</si>
  <si>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</si>
  <si>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</si>
  <si>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</si>
  <si>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</si>
  <si>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</si>
  <si>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</si>
  <si>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</si>
  <si>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</si>
  <si>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</si>
  <si>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</si>
  <si>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</si>
  <si>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</si>
  <si>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</si>
  <si>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</si>
  <si>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</si>
  <si>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</si>
  <si>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</si>
  <si>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</si>
  <si>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</si>
  <si>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</si>
  <si>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</si>
  <si>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</si>
  <si>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</si>
  <si>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</si>
  <si>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</si>
  <si>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</si>
  <si>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</si>
  <si>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</si>
  <si>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</si>
  <si>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</si>
  <si>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</si>
  <si>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</si>
  <si>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</si>
  <si>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</si>
  <si>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</si>
  <si>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</si>
  <si>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</si>
  <si>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</si>
  <si>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</si>
  <si>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</si>
  <si>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</si>
  <si>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</si>
  <si>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</si>
  <si>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</si>
  <si>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</si>
  <si>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</si>
  <si>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</si>
  <si>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</si>
  <si>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</si>
  <si>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</si>
  <si>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</si>
  <si>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</si>
  <si>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</si>
  <si>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</si>
  <si>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</si>
  <si>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</si>
  <si>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</si>
  <si>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</si>
  <si>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</si>
  <si>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</si>
  <si>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</si>
  <si>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</si>
  <si>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</si>
  <si>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</si>
  <si>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</si>
  <si>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</si>
  <si>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</si>
  <si>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</si>
  <si>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</si>
  <si>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</si>
  <si>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</si>
  <si>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</si>
  <si>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</si>
  <si>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</si>
  <si>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</si>
  <si>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</si>
  <si>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</si>
  <si>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</si>
  <si>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</si>
  <si>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</si>
  <si>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</si>
  <si>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</si>
  <si>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</si>
  <si>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</si>
  <si>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</si>
  <si>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</si>
  <si>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</si>
  <si>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</si>
  <si>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</si>
  <si>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</si>
  <si>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</si>
  <si>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</si>
  <si>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</si>
  <si>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</si>
  <si>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</si>
  <si>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</si>
  <si>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</si>
  <si>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</si>
  <si>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</si>
  <si>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</si>
  <si>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</si>
  <si>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</si>
  <si>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</si>
  <si>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</si>
  <si>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</si>
  <si>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</si>
  <si>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</si>
  <si>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</si>
  <si>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</si>
  <si>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</si>
  <si>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</si>
  <si>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</si>
  <si>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</si>
  <si>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</si>
  <si>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</si>
  <si>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</si>
  <si>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</si>
  <si>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</si>
  <si>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</si>
  <si>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</si>
  <si>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</si>
  <si>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</si>
  <si>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</si>
  <si>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</si>
  <si>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</si>
  <si>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</si>
  <si>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</si>
  <si>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</si>
  <si>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</si>
  <si>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</si>
  <si>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</si>
  <si>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</si>
  <si>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</si>
  <si>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</si>
  <si>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</si>
  <si>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</si>
  <si>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</si>
  <si>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</si>
  <si>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</si>
  <si>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</si>
  <si>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</si>
  <si>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</si>
  <si>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</si>
  <si>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</si>
  <si>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</si>
  <si>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</si>
  <si>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</si>
  <si>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</si>
  <si>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</si>
  <si>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</si>
  <si>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</si>
  <si>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</si>
  <si>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</si>
  <si>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</si>
  <si>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</si>
  <si>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</si>
  <si>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</si>
  <si>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</si>
  <si>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</si>
  <si>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</si>
  <si>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</si>
  <si>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</si>
  <si>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</si>
  <si>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</si>
  <si>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</si>
  <si>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</si>
  <si>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</si>
  <si>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</si>
  <si>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</si>
  <si>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</si>
  <si>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</si>
  <si>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</si>
  <si>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</si>
  <si>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</si>
  <si>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</si>
  <si>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</si>
  <si>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</si>
  <si>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</si>
  <si>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</si>
  <si>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</si>
  <si>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</si>
  <si>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</si>
  <si>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</si>
  <si>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</si>
  <si>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</si>
  <si>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</si>
  <si>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</si>
  <si>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</si>
  <si>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</si>
  <si>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</si>
  <si>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</si>
  <si>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</si>
  <si>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</si>
  <si>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</si>
  <si>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</si>
  <si>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</si>
  <si>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</si>
  <si>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</si>
  <si>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</si>
  <si>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</si>
  <si>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</si>
  <si>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</si>
  <si>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</si>
  <si>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</si>
  <si>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</si>
  <si>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</si>
  <si>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</si>
  <si>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</si>
  <si>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</si>
  <si>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</si>
  <si>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</si>
  <si>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</si>
  <si>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</si>
  <si>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</si>
  <si>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</si>
  <si>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</si>
  <si>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</si>
  <si>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</si>
  <si>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</si>
  <si>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</si>
  <si>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</si>
  <si>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</si>
  <si>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</si>
  <si>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</si>
  <si>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</si>
  <si>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</si>
  <si>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</si>
  <si>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</si>
  <si>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</si>
  <si>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</si>
  <si>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</si>
  <si>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</si>
  <si>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</si>
  <si>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</si>
  <si>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</si>
  <si>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</si>
  <si>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</si>
  <si>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</si>
  <si>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</si>
  <si>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</si>
  <si>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</si>
  <si>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</si>
  <si>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</si>
  <si>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</si>
  <si>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</si>
  <si>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</si>
  <si>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</si>
  <si>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</si>
  <si>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</si>
  <si>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</si>
  <si>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</si>
  <si>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</si>
  <si>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</si>
  <si>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</si>
  <si>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</si>
  <si>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</si>
  <si>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</si>
  <si>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</si>
  <si>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</si>
  <si>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</si>
  <si>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</si>
  <si>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</si>
  <si>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</si>
  <si>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</si>
  <si>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</si>
  <si>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</si>
  <si>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</si>
  <si>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</si>
  <si>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</si>
  <si>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</si>
  <si>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</si>
  <si>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</si>
  <si>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</si>
  <si>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</si>
  <si>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</si>
  <si>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</si>
  <si>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</si>
  <si>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</si>
  <si>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</si>
  <si>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</si>
  <si>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</si>
  <si>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</si>
  <si>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</si>
  <si>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</si>
  <si>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</si>
  <si>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</si>
  <si>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</si>
  <si>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</si>
  <si>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</si>
  <si>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</si>
  <si>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</si>
  <si>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</si>
  <si>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</si>
  <si>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</si>
  <si>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</si>
  <si>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</si>
  <si>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</si>
  <si>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</si>
  <si>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</si>
  <si>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</si>
  <si>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</si>
  <si>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</si>
  <si>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</si>
  <si>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</si>
  <si>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</si>
  <si>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</si>
  <si>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</si>
  <si>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</si>
  <si>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</si>
  <si>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</si>
  <si>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</si>
  <si>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</si>
  <si>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</si>
  <si>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</si>
  <si>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</si>
  <si>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</si>
  <si>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</si>
  <si>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</si>
  <si>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</si>
  <si>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</si>
  <si>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</si>
  <si>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</si>
  <si>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</si>
  <si>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</si>
  <si>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</si>
  <si>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</si>
  <si>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</si>
  <si>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</si>
  <si>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</si>
  <si>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</si>
  <si>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</si>
  <si>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</si>
  <si>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</si>
  <si>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</si>
  <si>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</si>
  <si>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</si>
  <si>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</si>
  <si>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</si>
  <si>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</si>
  <si>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</si>
  <si>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</si>
  <si>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</si>
  <si>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</si>
  <si>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</si>
  <si>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</si>
  <si>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</si>
  <si>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</si>
  <si>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</si>
  <si>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</si>
  <si>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</si>
  <si>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</si>
  <si>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</si>
  <si>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</si>
  <si>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</si>
  <si>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</si>
  <si>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</si>
  <si>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</si>
  <si>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</si>
  <si>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</si>
  <si>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</si>
  <si>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</si>
  <si>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</si>
  <si>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</si>
  <si>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</si>
  <si>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</si>
  <si>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</si>
  <si>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</si>
  <si>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</si>
  <si>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</si>
  <si>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</si>
  <si>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</si>
  <si>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</si>
  <si>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</si>
  <si>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</si>
  <si>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</si>
  <si>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</si>
  <si>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</si>
  <si>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</si>
  <si>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</si>
  <si>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</si>
  <si>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</si>
  <si>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</si>
  <si>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</si>
  <si>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</si>
  <si>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</si>
  <si>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</si>
  <si>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</si>
  <si>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</si>
  <si>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</si>
  <si>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</si>
  <si>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</si>
  <si>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</si>
  <si>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</si>
  <si>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</si>
  <si>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</si>
  <si>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</si>
  <si>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</si>
  <si>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</si>
  <si>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</si>
  <si>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</si>
  <si>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</si>
  <si>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</si>
  <si>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</si>
  <si>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</si>
  <si>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</si>
  <si>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</si>
  <si>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</si>
  <si>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</si>
  <si>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</si>
  <si>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</si>
  <si>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</si>
  <si>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</si>
  <si>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</si>
  <si>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</si>
  <si>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</si>
  <si>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</si>
  <si>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</si>
  <si>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</si>
  <si>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</si>
  <si>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</si>
  <si>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</si>
  <si>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</si>
  <si>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</si>
  <si>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</si>
  <si>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</si>
  <si>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</si>
  <si>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</si>
  <si>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</si>
  <si>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</si>
  <si>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</si>
  <si>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</si>
  <si>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</si>
  <si>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</si>
  <si>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</si>
  <si>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</si>
  <si>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</si>
  <si>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</si>
  <si>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</si>
  <si>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</si>
  <si>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</si>
  <si>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</si>
  <si>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</si>
  <si>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</si>
  <si>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</si>
  <si>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</si>
  <si>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</si>
  <si>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</si>
  <si>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</si>
  <si>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</si>
  <si>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</si>
  <si>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</si>
  <si>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</si>
  <si>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</si>
  <si>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</si>
  <si>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</si>
  <si>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</si>
  <si>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</si>
  <si>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</si>
  <si>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</si>
  <si>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</si>
  <si>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</si>
  <si>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</si>
  <si>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</si>
  <si>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</si>
  <si>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</si>
  <si>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</si>
  <si>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</si>
  <si>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</si>
  <si>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</si>
  <si>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</si>
  <si>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</si>
  <si>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</si>
  <si>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</si>
  <si>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</si>
  <si>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</si>
  <si>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</si>
  <si>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</si>
  <si>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</si>
  <si>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</si>
  <si>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</si>
  <si>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</si>
  <si>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</si>
  <si>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</si>
  <si>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</si>
  <si>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</si>
  <si>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</si>
  <si>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</si>
  <si>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</si>
  <si>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</si>
  <si>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</si>
  <si>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</si>
  <si>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</si>
  <si>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</si>
  <si>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</si>
  <si>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</si>
  <si>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</si>
  <si>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</si>
  <si>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</si>
  <si>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</si>
  <si>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</si>
  <si>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</si>
  <si>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</si>
  <si>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</si>
  <si>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</si>
  <si>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</si>
  <si>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</si>
  <si>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</si>
  <si>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</si>
  <si>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</si>
  <si>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</si>
  <si>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</si>
  <si>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</si>
  <si>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</si>
  <si>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</si>
  <si>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</si>
  <si>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</si>
  <si>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</si>
  <si>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</si>
  <si>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</si>
  <si>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</si>
  <si>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</si>
  <si>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</si>
  <si>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</si>
  <si>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</si>
  <si>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</si>
  <si>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</si>
  <si>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</si>
  <si>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</si>
  <si>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</si>
  <si>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</si>
  <si>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</si>
  <si>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</si>
  <si>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</si>
  <si>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</si>
  <si>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</si>
  <si>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</si>
  <si>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</si>
  <si>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</si>
  <si>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</si>
  <si>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</si>
  <si>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</si>
  <si>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</si>
  <si>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</si>
  <si>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</si>
  <si>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</si>
  <si>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</si>
  <si>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</si>
  <si>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</si>
  <si>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</si>
  <si>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</si>
  <si>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</si>
  <si>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</si>
  <si>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</si>
  <si>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</si>
  <si>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</si>
  <si>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</si>
  <si>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</si>
  <si>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</si>
  <si>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</si>
  <si>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</si>
  <si>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</si>
  <si>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</si>
  <si>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</si>
  <si>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</si>
  <si>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</si>
  <si>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</si>
  <si>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</si>
  <si>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</si>
  <si>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</si>
  <si>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</si>
  <si>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</si>
  <si>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</si>
  <si>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</si>
  <si>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</si>
  <si>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</si>
  <si>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</si>
  <si>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</si>
  <si>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</si>
  <si>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</si>
  <si>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</si>
  <si>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</si>
  <si>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</si>
  <si>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</si>
  <si>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</si>
  <si>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</si>
  <si>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</si>
  <si>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</si>
  <si>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</si>
  <si>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</si>
  <si>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</si>
  <si>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</si>
  <si>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</si>
  <si>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</si>
  <si>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</si>
  <si>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</si>
  <si>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</si>
  <si>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</si>
  <si>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</si>
  <si>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</si>
  <si>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</si>
  <si>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</si>
  <si>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</si>
  <si>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</si>
  <si>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</si>
  <si>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</si>
  <si>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</si>
  <si>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</si>
  <si>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</si>
  <si>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</si>
  <si>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</si>
  <si>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</si>
  <si>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</si>
  <si>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</si>
  <si>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</si>
  <si>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</si>
  <si>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</si>
  <si>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</si>
  <si>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</si>
  <si>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</si>
  <si>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</si>
  <si>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</si>
  <si>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</si>
  <si>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</si>
  <si>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</si>
  <si>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</si>
  <si>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</si>
  <si>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</si>
  <si>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</si>
  <si>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</si>
  <si>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</si>
  <si>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</si>
  <si>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</si>
  <si>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</si>
  <si>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</si>
  <si>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</si>
  <si>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</si>
  <si>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</si>
  <si>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</si>
  <si>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</si>
  <si>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</si>
  <si>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</si>
  <si>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</si>
  <si>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</si>
  <si>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</si>
  <si>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</si>
  <si>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</si>
  <si>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</si>
  <si>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</si>
  <si>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</si>
  <si>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</si>
  <si>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</si>
  <si>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</si>
  <si>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</si>
  <si>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</si>
  <si>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</si>
  <si>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</si>
  <si>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</si>
  <si>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</si>
  <si>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</si>
  <si>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</si>
  <si>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</si>
  <si>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</si>
  <si>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</si>
  <si>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</si>
  <si>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</si>
  <si>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</si>
  <si>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</si>
  <si>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</si>
  <si>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</si>
  <si>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</si>
  <si>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</si>
  <si>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</si>
  <si>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</si>
  <si>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</si>
  <si>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</si>
  <si>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</si>
  <si>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</si>
  <si>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</si>
  <si>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</si>
  <si>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</si>
  <si>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</si>
  <si>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</si>
  <si>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</si>
  <si>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</si>
  <si>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</si>
  <si>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</si>
  <si>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</si>
  <si>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</si>
  <si>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</si>
  <si>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</si>
  <si>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</si>
  <si>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</si>
  <si>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</si>
  <si>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</si>
  <si>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</si>
  <si>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</si>
  <si>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</si>
  <si>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</si>
  <si>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</si>
  <si>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</si>
  <si>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</si>
  <si>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</si>
  <si>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</si>
  <si>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</si>
  <si>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</si>
  <si>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</si>
  <si>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</si>
  <si>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</si>
  <si>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</si>
  <si>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</si>
  <si>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</si>
  <si>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</si>
  <si>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</si>
  <si>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</si>
  <si>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</si>
  <si>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</si>
  <si>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</si>
  <si>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</si>
  <si>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</si>
  <si>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</si>
  <si>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</si>
  <si>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</si>
  <si>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</si>
  <si>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</si>
  <si>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</si>
  <si>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</si>
  <si>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</si>
  <si>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</si>
  <si>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</si>
  <si>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</si>
  <si>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</si>
  <si>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</si>
  <si>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</si>
  <si>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</si>
  <si>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</si>
  <si>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</si>
  <si>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</si>
  <si>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</si>
  <si>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</si>
  <si>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</si>
  <si>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</si>
  <si>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</si>
  <si>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</si>
  <si>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</si>
  <si>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</si>
  <si>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</si>
  <si>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</si>
  <si>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</si>
  <si>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</si>
  <si>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</si>
  <si>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</si>
  <si>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</si>
  <si>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</si>
  <si>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</si>
  <si>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</si>
  <si>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</si>
  <si>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</si>
  <si>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</si>
  <si>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</si>
  <si>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</si>
  <si>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</si>
  <si>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</si>
  <si>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</si>
  <si>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</si>
  <si>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</si>
  <si>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</si>
  <si>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</si>
  <si>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</si>
  <si>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</si>
  <si>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</si>
  <si>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</si>
  <si>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</si>
  <si>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</si>
  <si>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</si>
  <si>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</si>
  <si>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</si>
  <si>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</si>
  <si>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</si>
  <si>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</si>
  <si>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</si>
  <si>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</si>
  <si>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</si>
  <si>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</si>
  <si>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</si>
  <si>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</si>
  <si>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</si>
  <si>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</si>
  <si>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</si>
  <si>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</si>
  <si>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</si>
  <si>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</si>
  <si>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</si>
  <si>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</si>
  <si>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</si>
  <si>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</si>
  <si>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</si>
  <si>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</si>
  <si>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</si>
  <si>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</si>
  <si>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</si>
  <si>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</si>
  <si>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</si>
  <si>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</si>
  <si>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</si>
  <si>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</si>
  <si>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</si>
  <si>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</si>
  <si>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</si>
  <si>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</si>
  <si>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</si>
  <si>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</si>
  <si>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</si>
  <si>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</si>
  <si>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</si>
  <si>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</si>
  <si>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</si>
  <si>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</si>
  <si>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</si>
  <si>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</si>
  <si>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</si>
  <si>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</si>
  <si>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</si>
  <si>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</si>
  <si>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</si>
  <si>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</si>
  <si>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</si>
  <si>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</si>
  <si>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</si>
  <si>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</si>
  <si>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</si>
  <si>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</si>
  <si>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</si>
  <si>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</si>
  <si>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</si>
  <si>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</si>
  <si>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</si>
  <si>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</si>
  <si>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</si>
  <si>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</si>
  <si>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</si>
  <si>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</si>
  <si>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</si>
  <si>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</si>
  <si>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</si>
  <si>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</si>
  <si>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</si>
  <si>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</si>
  <si>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</si>
  <si>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</si>
  <si>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</si>
  <si>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</si>
  <si>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</si>
  <si>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</si>
  <si>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</si>
  <si>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</si>
  <si>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</si>
  <si>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</si>
  <si>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</si>
  <si>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</si>
  <si>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</si>
  <si>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</si>
  <si>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</si>
  <si>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</si>
  <si>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</si>
  <si>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</si>
  <si>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</si>
  <si>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</si>
  <si>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</si>
  <si>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</si>
  <si>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</si>
  <si>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</si>
  <si>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</si>
  <si>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</si>
  <si>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</si>
  <si>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</si>
  <si>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</si>
  <si>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</si>
  <si>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</si>
  <si>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</si>
  <si>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</si>
  <si>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</si>
  <si>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</si>
  <si>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</si>
  <si>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</si>
  <si>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</si>
  <si>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</si>
  <si>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</si>
  <si>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</si>
  <si>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</si>
  <si>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</si>
  <si>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</si>
  <si>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</si>
  <si>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</si>
  <si>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</si>
  <si>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</si>
  <si>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</si>
  <si>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</si>
  <si>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</si>
  <si>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</si>
  <si>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</si>
  <si>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</si>
  <si>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</si>
  <si>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</si>
  <si>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</si>
  <si>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</si>
  <si>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</si>
  <si>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</si>
  <si>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</si>
  <si>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</si>
  <si>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</si>
  <si>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</si>
  <si>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</si>
  <si>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</si>
  <si>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</si>
  <si>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</si>
  <si>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</si>
  <si>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</si>
  <si>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</si>
  <si>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</si>
  <si>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</si>
  <si>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</si>
  <si>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</si>
  <si>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</si>
  <si>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</si>
  <si>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</si>
  <si>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</si>
  <si>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</si>
  <si>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</si>
  <si>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</si>
  <si>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</si>
  <si>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</si>
  <si>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</si>
  <si>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</si>
  <si>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</si>
  <si>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</si>
  <si>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</si>
  <si>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</si>
  <si>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</si>
  <si>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</si>
  <si>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</si>
  <si>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</si>
  <si>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</si>
  <si>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</si>
  <si>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</si>
  <si>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</si>
  <si>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</si>
  <si>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</si>
  <si>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</si>
  <si>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</si>
  <si>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</si>
  <si>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</si>
  <si>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</si>
  <si>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</si>
  <si>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</si>
  <si>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</si>
  <si>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</si>
  <si>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</si>
  <si>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</si>
  <si>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</si>
  <si>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</si>
  <si>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</si>
  <si>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</si>
  <si>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</si>
  <si>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</si>
  <si>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</si>
  <si>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</si>
  <si>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</si>
  <si>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</si>
  <si>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</si>
  <si>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</si>
  <si>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</si>
  <si>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</si>
  <si>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</si>
  <si>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</si>
  <si>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</si>
  <si>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</si>
  <si>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</si>
  <si>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</si>
  <si>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</si>
  <si>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</si>
  <si>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</si>
  <si>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</si>
  <si>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</si>
  <si>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</si>
  <si>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</si>
  <si>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</si>
  <si>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</si>
  <si>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</si>
  <si>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</si>
  <si>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</si>
  <si>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</si>
  <si>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</si>
  <si>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</si>
  <si>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</si>
  <si>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</si>
  <si>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</si>
  <si>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</si>
  <si>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</si>
  <si>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</si>
  <si>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</si>
  <si>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</si>
  <si>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</si>
  <si>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</si>
  <si>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</si>
  <si>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</si>
  <si>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</si>
  <si>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</si>
  <si>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</si>
  <si>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</si>
  <si>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</si>
  <si>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</si>
  <si>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</si>
  <si>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</si>
  <si>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</si>
  <si>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</si>
  <si>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</si>
  <si>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</si>
  <si>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</si>
  <si>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</si>
  <si>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</si>
  <si>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</si>
  <si>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</si>
  <si>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</si>
  <si>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</si>
  <si>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</si>
  <si>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</si>
  <si>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</si>
  <si>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</si>
  <si>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</si>
  <si>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</si>
  <si>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</si>
  <si>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</si>
  <si>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</si>
  <si>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</si>
  <si>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</si>
  <si>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</si>
  <si>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</si>
  <si>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</si>
  <si>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</si>
  <si>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</si>
  <si>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</si>
  <si>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</si>
  <si>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</si>
  <si>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</si>
  <si>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</si>
  <si>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</si>
  <si>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</si>
  <si>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</si>
  <si>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</si>
  <si>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</si>
  <si>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</si>
  <si>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</si>
  <si>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</si>
  <si>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</si>
  <si>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</si>
  <si>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</si>
  <si>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</si>
  <si>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</si>
  <si>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</si>
  <si>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</si>
  <si>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</si>
  <si>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</si>
  <si>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</si>
  <si>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</si>
  <si>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</si>
  <si>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</si>
  <si>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</si>
  <si>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</si>
  <si>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</si>
  <si>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</si>
  <si>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</si>
  <si>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</si>
  <si>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</si>
  <si>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</si>
  <si>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</si>
  <si>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</si>
  <si>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</si>
  <si>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</si>
  <si>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</si>
  <si>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</si>
  <si>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</si>
  <si>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</si>
  <si>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</si>
  <si>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</si>
  <si>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</si>
  <si>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</si>
  <si>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</si>
  <si>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</si>
  <si>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</si>
  <si>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</si>
  <si>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</si>
  <si>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</si>
  <si>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</si>
  <si>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</si>
  <si>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</si>
  <si>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</si>
  <si>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</si>
  <si>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</si>
  <si>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</si>
  <si>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</si>
  <si>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</si>
  <si>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</si>
  <si>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</si>
  <si>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</si>
  <si>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</si>
  <si>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</si>
  <si>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</si>
  <si>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</si>
  <si>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</si>
  <si>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</si>
  <si>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</si>
  <si>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</si>
  <si>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</si>
  <si>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</si>
  <si>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</si>
  <si>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</si>
  <si>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</si>
  <si>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</si>
  <si>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</si>
  <si>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</si>
  <si>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</si>
  <si>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</si>
  <si>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</si>
  <si>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</si>
  <si>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</si>
  <si>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</si>
  <si>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</si>
  <si>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</si>
  <si>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</si>
  <si>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</si>
  <si>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</si>
  <si>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</si>
  <si>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</si>
  <si>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</si>
  <si>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</si>
  <si>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</si>
  <si>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</si>
  <si>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</si>
  <si>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</si>
  <si>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</si>
  <si>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</si>
  <si>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</si>
  <si>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</si>
  <si>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</si>
  <si>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</si>
  <si>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</si>
  <si>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</si>
  <si>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</si>
  <si>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</si>
  <si>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</si>
  <si>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</si>
  <si>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</si>
  <si>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</si>
  <si>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</si>
  <si>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</si>
  <si>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</si>
  <si>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</si>
  <si>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</si>
  <si>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</si>
  <si>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</si>
  <si>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</si>
  <si>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</si>
  <si>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</si>
  <si>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</si>
  <si>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</si>
  <si>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</si>
  <si>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</si>
  <si>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</si>
  <si>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</si>
  <si>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</si>
  <si>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</si>
  <si>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</si>
  <si>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</si>
  <si>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</si>
  <si>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</si>
  <si>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</si>
  <si>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</si>
  <si>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</si>
  <si>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</si>
  <si>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</si>
  <si>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</si>
  <si>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</si>
  <si>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</si>
  <si>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</si>
  <si>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</si>
  <si>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</si>
  <si>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</si>
  <si>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</si>
  <si>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</si>
  <si>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</si>
  <si>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</si>
  <si>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</si>
  <si>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</si>
  <si>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</si>
  <si>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</si>
  <si>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</si>
  <si>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</si>
  <si>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</si>
  <si>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</si>
  <si>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</si>
  <si>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</si>
  <si>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</si>
  <si>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</si>
  <si>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</si>
  <si>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</si>
  <si>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</si>
  <si>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</si>
  <si>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</si>
  <si>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</si>
  <si>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</si>
  <si>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</si>
  <si>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</si>
  <si>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</si>
  <si>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</si>
  <si>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</si>
  <si>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</si>
  <si>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</si>
  <si>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</si>
  <si>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</si>
  <si>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</si>
  <si>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</si>
  <si>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</si>
  <si>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</si>
  <si>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</si>
  <si>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</si>
  <si>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</si>
  <si>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</si>
  <si>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</si>
  <si>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</si>
  <si>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</si>
  <si>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</si>
  <si>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</si>
  <si>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</si>
  <si>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</si>
  <si>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</si>
  <si>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</si>
  <si>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</si>
  <si>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</si>
  <si>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</si>
  <si>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</si>
  <si>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</si>
  <si>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</si>
  <si>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</si>
  <si>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</si>
  <si>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</si>
  <si>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</si>
  <si>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</si>
  <si>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</si>
  <si>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</si>
  <si>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</si>
  <si>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</si>
  <si>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</si>
  <si>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</si>
  <si>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</si>
  <si>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</si>
  <si>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</si>
  <si>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</si>
  <si>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</si>
  <si>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</si>
  <si>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</si>
  <si>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</si>
  <si>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</si>
  <si>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</si>
  <si>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</si>
  <si>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</si>
  <si>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</si>
  <si>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</si>
  <si>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</si>
  <si>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</si>
  <si>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</si>
  <si>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</si>
  <si>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</si>
  <si>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</si>
  <si>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</si>
  <si>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</si>
  <si>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</si>
  <si>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</si>
  <si>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</si>
  <si>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</si>
  <si>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</si>
  <si>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</si>
  <si>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</si>
  <si>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</si>
  <si>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</si>
  <si>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</si>
  <si>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</si>
  <si>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</si>
  <si>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</si>
  <si>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</si>
  <si>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</si>
  <si>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</si>
  <si>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</si>
  <si>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</si>
  <si>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</si>
  <si>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</si>
  <si>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</si>
  <si>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</si>
  <si>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</si>
  <si>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</si>
  <si>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</si>
  <si>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</si>
  <si>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</si>
  <si>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</si>
  <si>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</si>
  <si>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</si>
  <si>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</si>
  <si>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</si>
  <si>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</si>
  <si>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</si>
  <si>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</si>
  <si>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</si>
  <si>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</si>
  <si>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</si>
  <si>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</si>
  <si>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</si>
  <si>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</si>
  <si>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</si>
  <si>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</si>
  <si>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</si>
  <si>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</si>
  <si>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</si>
  <si>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</si>
  <si>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</si>
  <si>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</si>
  <si>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</si>
  <si>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</si>
  <si>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</si>
  <si>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</si>
  <si>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</si>
  <si>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</si>
  <si>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</si>
  <si>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</si>
  <si>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</si>
  <si>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</si>
  <si>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</si>
  <si>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</si>
  <si>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</si>
  <si>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</si>
  <si>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</si>
  <si>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</si>
  <si>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</si>
  <si>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</si>
  <si>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</si>
  <si>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</si>
  <si>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</si>
  <si>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</si>
  <si>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</si>
  <si>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</si>
  <si>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</si>
  <si>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</si>
  <si>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</si>
  <si>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</si>
  <si>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</si>
  <si>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</si>
  <si>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</si>
  <si>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</si>
  <si>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</si>
  <si>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</si>
  <si>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</si>
  <si>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</si>
  <si>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</si>
  <si>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</si>
  <si>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</si>
  <si>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</si>
  <si>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</si>
  <si>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</si>
  <si>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</si>
  <si>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</si>
  <si>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</si>
  <si>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</si>
  <si>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</si>
  <si>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</si>
  <si>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</si>
  <si>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</si>
  <si>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</si>
  <si>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</si>
  <si>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</si>
  <si>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</si>
  <si>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</si>
  <si>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</si>
  <si>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</si>
  <si>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</si>
  <si>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</si>
  <si>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</si>
  <si>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</si>
  <si>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</si>
  <si>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</si>
  <si>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</si>
  <si>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</si>
  <si>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</si>
  <si>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</si>
  <si>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</si>
  <si>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</si>
  <si>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</si>
  <si>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</si>
  <si>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</si>
  <si>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</si>
  <si>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</si>
  <si>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</si>
  <si>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</si>
  <si>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</si>
  <si>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</si>
  <si>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</si>
  <si>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</si>
  <si>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</si>
  <si>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</si>
  <si>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</si>
  <si>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</si>
  <si>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</si>
  <si>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</si>
  <si>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</si>
  <si>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</si>
  <si>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</si>
  <si>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</si>
  <si>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</si>
  <si>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</si>
  <si>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</si>
  <si>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</si>
  <si>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</si>
  <si>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</si>
  <si>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</si>
  <si>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</si>
  <si>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</si>
  <si>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</si>
  <si>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</si>
  <si>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</si>
  <si>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</si>
  <si>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</si>
  <si>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</si>
  <si>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</si>
  <si>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</si>
  <si>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</si>
  <si>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</si>
  <si>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</si>
  <si>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</si>
  <si>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</si>
  <si>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</si>
  <si>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</si>
  <si>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</si>
  <si>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</si>
  <si>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</si>
  <si>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</si>
  <si>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</si>
  <si>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</si>
  <si>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</si>
  <si>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</si>
  <si>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</si>
  <si>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</si>
  <si>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</si>
  <si>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</si>
  <si>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</si>
  <si>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</si>
  <si>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</si>
  <si>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</si>
  <si>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</si>
  <si>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</si>
  <si>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</si>
  <si>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</si>
  <si>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</si>
  <si>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</si>
  <si>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</si>
  <si>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</si>
  <si>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</si>
  <si>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</si>
  <si>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</si>
  <si>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</si>
  <si>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</si>
  <si>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</si>
  <si>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</si>
  <si>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</si>
  <si>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</si>
  <si>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</si>
  <si>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</si>
  <si>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</si>
  <si>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</si>
  <si>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</si>
  <si>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</si>
  <si>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</si>
  <si>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</si>
  <si>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</si>
  <si>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</si>
  <si>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</si>
  <si>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</si>
  <si>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</si>
  <si>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</si>
  <si>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</si>
  <si>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</si>
  <si>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</si>
  <si>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</si>
  <si>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</si>
  <si>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</si>
  <si>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</si>
  <si>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</si>
  <si>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</si>
  <si>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</si>
  <si>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</si>
  <si>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</si>
  <si>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</si>
  <si>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</si>
  <si>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</si>
  <si>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</si>
  <si>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</si>
  <si>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</si>
  <si>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</si>
  <si>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</si>
  <si>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</si>
  <si>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</si>
  <si>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</si>
  <si>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</si>
  <si>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</si>
  <si>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</si>
  <si>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</si>
  <si>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</si>
  <si>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</si>
  <si>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</si>
  <si>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</si>
  <si>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</si>
  <si>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</si>
  <si>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</si>
  <si>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</si>
  <si>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</si>
  <si>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</si>
  <si>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</si>
  <si>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</si>
  <si>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</si>
  <si>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</si>
  <si>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</si>
  <si>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</si>
  <si>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</si>
  <si>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</si>
  <si>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</si>
  <si>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</si>
  <si>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</si>
  <si>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</si>
  <si>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</si>
  <si>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</si>
  <si>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</si>
  <si>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</si>
  <si>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</si>
  <si>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</si>
  <si>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</si>
  <si>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</si>
  <si>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</si>
  <si>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</si>
  <si>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</si>
  <si>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</si>
  <si>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</si>
  <si>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</si>
  <si>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</si>
  <si>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</si>
  <si>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</si>
  <si>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</si>
  <si>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</si>
  <si>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</si>
  <si>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</si>
  <si>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</si>
  <si>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</si>
  <si>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</si>
  <si>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</si>
  <si>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</si>
  <si>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</si>
  <si>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</si>
  <si>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</si>
  <si>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</si>
  <si>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</si>
  <si>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</si>
  <si>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</si>
  <si>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</si>
  <si>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</si>
  <si>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</si>
  <si>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</si>
  <si>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</si>
  <si>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</si>
  <si>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</si>
  <si>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</si>
  <si>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</si>
  <si>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</si>
  <si>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</si>
  <si>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</si>
  <si>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</si>
  <si>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</si>
  <si>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</si>
  <si>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</si>
  <si>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</si>
  <si>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</si>
  <si>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</si>
  <si>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</si>
  <si>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</si>
  <si>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</si>
  <si>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</si>
  <si>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</si>
  <si>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</si>
  <si>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</si>
  <si>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</si>
  <si>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</si>
  <si>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</si>
  <si>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</si>
  <si>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</si>
  <si>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</si>
  <si>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</si>
  <si>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</si>
  <si>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</si>
  <si>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</si>
  <si>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</si>
  <si>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</si>
  <si>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</si>
  <si>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</si>
  <si>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</si>
  <si>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</si>
  <si>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</si>
  <si>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</si>
  <si>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</si>
  <si>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</si>
  <si>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</si>
  <si>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</si>
  <si>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</si>
  <si>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</si>
  <si>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</si>
  <si>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</si>
  <si>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</si>
  <si>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</si>
  <si>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</si>
  <si>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</si>
  <si>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</si>
  <si>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</si>
  <si>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</si>
  <si>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</si>
  <si>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</si>
  <si>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</si>
  <si>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</si>
  <si>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</si>
  <si>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</si>
  <si>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</si>
  <si>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</si>
  <si>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</si>
  <si>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</si>
  <si>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</si>
  <si>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</si>
  <si>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</si>
  <si>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</si>
  <si>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</si>
  <si>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</si>
  <si>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</si>
  <si>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</si>
  <si>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</si>
  <si>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</si>
  <si>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</si>
  <si>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</si>
  <si>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</si>
  <si>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</si>
  <si>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</si>
  <si>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</si>
  <si>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</si>
  <si>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</si>
  <si>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</si>
  <si>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</si>
  <si>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</si>
  <si>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</si>
  <si>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</si>
  <si>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</si>
  <si>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</si>
  <si>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</si>
  <si>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</si>
  <si>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</si>
  <si>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</si>
  <si>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</si>
  <si>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</si>
  <si>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</si>
  <si>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</si>
  <si>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</si>
  <si>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</si>
  <si>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</si>
  <si>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</si>
  <si>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</si>
  <si>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</si>
  <si>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</si>
  <si>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</si>
  <si>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</si>
  <si>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</si>
  <si>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</si>
  <si>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</si>
  <si>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</si>
  <si>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</si>
  <si>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</si>
  <si>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</si>
  <si>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</si>
  <si>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</si>
  <si>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</si>
  <si>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</si>
  <si>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</si>
  <si>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</si>
  <si>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</si>
  <si>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</si>
  <si>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</si>
  <si>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</si>
  <si>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</si>
  <si>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</si>
  <si>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</si>
  <si>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</si>
  <si>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</si>
  <si>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</si>
  <si>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</si>
  <si>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</si>
  <si>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</si>
  <si>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</si>
  <si>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</si>
  <si>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</si>
  <si>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</si>
  <si>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</si>
  <si>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</si>
  <si>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</si>
  <si>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</si>
  <si>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</si>
  <si>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</si>
  <si>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</si>
  <si>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</si>
  <si>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</si>
  <si>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</si>
  <si>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</si>
  <si>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</si>
  <si>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</si>
  <si>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</si>
  <si>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</si>
  <si>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</si>
  <si>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</si>
  <si>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</si>
  <si>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</si>
  <si>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</si>
  <si>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</si>
  <si>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</si>
  <si>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</si>
  <si>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</si>
  <si>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</si>
  <si>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</si>
  <si>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</si>
  <si>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</si>
  <si>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</si>
  <si>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</si>
  <si>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</si>
  <si>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</si>
  <si>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</si>
  <si>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</si>
  <si>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</si>
  <si>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</si>
  <si>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</si>
  <si>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</si>
  <si>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</si>
  <si>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</si>
  <si>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</si>
  <si>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</si>
  <si>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</si>
  <si>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</si>
  <si>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</si>
  <si>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</si>
  <si>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</si>
  <si>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</si>
  <si>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</si>
  <si>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</si>
  <si>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</si>
  <si>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</si>
  <si>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</si>
  <si>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</si>
  <si>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</si>
  <si>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</si>
  <si>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</si>
  <si>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</si>
  <si>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</si>
  <si>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</si>
  <si>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</si>
  <si>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</si>
  <si>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</si>
  <si>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</si>
  <si>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</si>
  <si>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</si>
  <si>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</si>
  <si>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</si>
  <si>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</si>
  <si>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</si>
  <si>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</si>
  <si>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</si>
  <si>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</si>
  <si>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</si>
  <si>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</si>
  <si>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</si>
  <si>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</si>
  <si>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</si>
  <si>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</si>
  <si>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</si>
  <si>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</si>
  <si>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</si>
  <si>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</si>
  <si>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</si>
  <si>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</si>
  <si>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</si>
  <si>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</si>
  <si>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</si>
  <si>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</si>
  <si>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</si>
  <si>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</si>
  <si>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</si>
  <si>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</si>
  <si>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</si>
  <si>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</si>
  <si>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</si>
  <si>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</si>
  <si>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</si>
  <si>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</si>
  <si>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</si>
  <si>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</si>
  <si>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</si>
  <si>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</si>
  <si>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</si>
  <si>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</si>
  <si>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</si>
  <si>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</si>
  <si>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</si>
  <si>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</si>
  <si>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</si>
  <si>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</si>
  <si>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</si>
  <si>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</si>
  <si>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</si>
  <si>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</si>
  <si>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</si>
  <si>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</si>
  <si>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</si>
  <si>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</si>
  <si>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</si>
  <si>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</si>
  <si>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</si>
  <si>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</si>
  <si>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</si>
  <si>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</si>
  <si>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</si>
  <si>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</si>
  <si>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</si>
  <si>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</si>
  <si>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</si>
  <si>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</si>
  <si>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</si>
  <si>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</si>
  <si>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</si>
  <si>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</si>
  <si>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</si>
  <si>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</si>
  <si>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</si>
  <si>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</si>
  <si>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</si>
  <si>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</si>
  <si>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</si>
  <si>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</si>
  <si>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</si>
  <si>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</si>
  <si>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</si>
  <si>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</si>
  <si>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</si>
  <si>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</si>
  <si>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</si>
  <si>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</si>
  <si>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</si>
  <si>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</si>
  <si>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</si>
  <si>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</si>
  <si>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</si>
  <si>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</si>
  <si>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</si>
  <si>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</si>
  <si>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</si>
  <si>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</si>
  <si>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</si>
  <si>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</si>
  <si>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</si>
  <si>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</si>
  <si>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</si>
  <si>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</si>
  <si>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</si>
  <si>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</si>
  <si>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</si>
  <si>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</si>
  <si>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</si>
  <si>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</si>
  <si>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</si>
  <si>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</si>
  <si>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</si>
  <si>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</si>
  <si>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</si>
  <si>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</si>
  <si>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</si>
  <si>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</si>
  <si>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</si>
  <si>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</si>
  <si>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</si>
  <si>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</si>
  <si>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</si>
  <si>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</si>
  <si>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</si>
  <si>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</si>
  <si>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</si>
  <si>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</si>
  <si>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</si>
  <si>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</si>
  <si>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</si>
  <si>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</si>
  <si>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</si>
  <si>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</si>
  <si>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</si>
  <si>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</si>
  <si>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</si>
  <si>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</si>
  <si>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</si>
  <si>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</si>
  <si>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</si>
  <si>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</si>
  <si>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</si>
  <si>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</si>
  <si>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</si>
  <si>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</si>
  <si>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</si>
  <si>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</si>
  <si>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</si>
  <si>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</si>
  <si>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</si>
  <si>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</si>
  <si>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</si>
  <si>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</si>
  <si>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</si>
  <si>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</si>
  <si>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</si>
  <si>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</si>
  <si>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</si>
  <si>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</si>
  <si>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</si>
  <si>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</si>
  <si>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</si>
  <si>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</si>
  <si>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</si>
  <si>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</si>
  <si>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</si>
  <si>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</si>
  <si>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</si>
  <si>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</si>
  <si>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</si>
  <si>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</si>
  <si>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</si>
  <si>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</si>
  <si>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</si>
  <si>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</si>
  <si>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</si>
  <si>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</si>
  <si>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</si>
  <si>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</si>
  <si>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</si>
  <si>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</si>
  <si>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</si>
  <si>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</si>
  <si>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</si>
  <si>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</si>
  <si>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</si>
  <si>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</si>
  <si>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</si>
  <si>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</si>
  <si>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</si>
  <si>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</si>
  <si>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</si>
  <si>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</si>
  <si>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</si>
  <si>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</si>
  <si>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</si>
  <si>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</si>
  <si>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</si>
  <si>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</si>
  <si>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</si>
  <si>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</si>
  <si>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</si>
  <si>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</si>
  <si>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</si>
  <si>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</si>
  <si>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</si>
  <si>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</si>
  <si>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</si>
  <si>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</si>
  <si>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</si>
  <si>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</si>
  <si>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</si>
  <si>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</si>
  <si>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</si>
  <si>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</si>
  <si>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</si>
  <si>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</si>
  <si>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</si>
  <si>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</si>
  <si>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</si>
  <si>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</si>
  <si>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</si>
  <si>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</si>
  <si>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</si>
  <si>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</si>
  <si>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</si>
  <si>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</si>
  <si>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</si>
  <si>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</si>
  <si>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</si>
  <si>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</si>
  <si>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</si>
  <si>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</si>
  <si>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</si>
  <si>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</si>
  <si>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</si>
  <si>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</si>
  <si>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</si>
  <si>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</si>
  <si>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</si>
  <si>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</si>
  <si>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</si>
  <si>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</si>
  <si>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</si>
  <si>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</si>
  <si>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</si>
  <si>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</si>
  <si>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</si>
  <si>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</si>
  <si>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</si>
  <si>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</si>
  <si>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</si>
  <si>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</si>
  <si>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</si>
  <si>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</si>
  <si>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</si>
  <si>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</si>
  <si>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</si>
  <si>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</si>
  <si>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</si>
  <si>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</si>
  <si>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</si>
  <si>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</si>
  <si>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</si>
  <si>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</si>
  <si>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</si>
  <si>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</si>
  <si>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</si>
  <si>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</si>
  <si>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</si>
  <si>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</si>
  <si>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</si>
  <si>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</si>
  <si>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</si>
  <si>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</si>
  <si>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</si>
  <si>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</si>
  <si>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</si>
  <si>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</si>
  <si>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</si>
  <si>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</si>
  <si>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</si>
  <si>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</si>
  <si>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</si>
  <si>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</si>
  <si>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</si>
  <si>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</si>
  <si>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</si>
  <si>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</si>
  <si>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</si>
  <si>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</si>
  <si>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</si>
  <si>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</si>
  <si>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</si>
  <si>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</si>
  <si>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</si>
  <si>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</si>
  <si>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</si>
  <si>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</si>
  <si>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</si>
  <si>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</si>
  <si>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</si>
  <si>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</si>
  <si>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</si>
  <si>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</si>
  <si>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</si>
  <si>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</si>
  <si>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</si>
  <si>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</si>
  <si>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</si>
  <si>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</si>
  <si>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</si>
  <si>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</si>
  <si>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</si>
  <si>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</si>
  <si>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</si>
  <si>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</si>
  <si>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</si>
  <si>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</si>
  <si>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</si>
  <si>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</si>
  <si>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</si>
  <si>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</si>
  <si>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</si>
  <si>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</si>
  <si>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</si>
  <si>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</si>
  <si>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</si>
  <si>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</si>
  <si>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</si>
  <si>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</si>
  <si>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</si>
  <si>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</si>
  <si>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</si>
  <si>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</si>
  <si>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</si>
  <si>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</si>
  <si>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</si>
  <si>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</si>
  <si>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</si>
  <si>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</si>
  <si>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</si>
  <si>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</si>
  <si>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</si>
  <si>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</si>
  <si>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</si>
  <si>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</si>
  <si>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</si>
  <si>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</si>
  <si>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</si>
  <si>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</si>
  <si>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</si>
  <si>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</si>
  <si>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</si>
  <si>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</si>
  <si>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</si>
  <si>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</si>
  <si>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</si>
  <si>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</si>
  <si>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</si>
  <si>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</si>
  <si>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</si>
  <si>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</si>
  <si>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</si>
  <si>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</si>
  <si>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</si>
  <si>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</si>
  <si>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</si>
  <si>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</si>
  <si>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</si>
  <si>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</si>
  <si>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</si>
  <si>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</si>
  <si>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</si>
  <si>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</si>
  <si>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</si>
  <si>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</si>
  <si>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</si>
  <si>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</si>
  <si>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</si>
  <si>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</si>
  <si>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</si>
  <si>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</si>
  <si>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</si>
  <si>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</si>
  <si>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</si>
  <si>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</si>
  <si>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</si>
  <si>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</si>
  <si>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</si>
  <si>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</si>
  <si>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</si>
  <si>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</si>
  <si>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</si>
  <si>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</si>
  <si>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</si>
  <si>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</si>
  <si>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</si>
  <si>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</si>
  <si>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</si>
  <si>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</si>
  <si>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</si>
  <si>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</si>
  <si>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</si>
  <si>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</si>
  <si>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</si>
  <si>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</si>
  <si>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</si>
  <si>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</si>
  <si>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</si>
  <si>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</si>
  <si>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</si>
  <si>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</si>
  <si>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</si>
  <si>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</si>
  <si>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</si>
  <si>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</si>
  <si>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</si>
  <si>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</si>
  <si>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</si>
  <si>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</si>
  <si>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</si>
  <si>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</si>
  <si>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</si>
  <si>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</si>
  <si>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</si>
  <si>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</si>
  <si>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</si>
  <si>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</si>
  <si>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</si>
  <si>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</si>
  <si>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</si>
  <si>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</si>
  <si>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</si>
  <si>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</si>
  <si>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</si>
  <si>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</si>
  <si>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</si>
  <si>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</si>
  <si>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</si>
  <si>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</si>
  <si>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</si>
  <si>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</si>
  <si>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</si>
  <si>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</si>
  <si>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</si>
  <si>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</si>
  <si>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</si>
  <si>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</si>
  <si>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</si>
  <si>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</si>
  <si>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</si>
  <si>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</si>
  <si>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</si>
  <si>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</si>
  <si>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</si>
  <si>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</si>
  <si>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</si>
  <si>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</si>
  <si>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</si>
  <si>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</si>
  <si>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</si>
  <si>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</si>
  <si>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</si>
  <si>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</si>
  <si>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</si>
  <si>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</si>
  <si>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</si>
  <si>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</si>
  <si>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</si>
  <si>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</si>
  <si>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</si>
  <si>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</si>
  <si>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</si>
  <si>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</si>
  <si>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</si>
  <si>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</si>
  <si>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</si>
  <si>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</si>
  <si>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</si>
  <si>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</si>
  <si>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</si>
  <si>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</si>
  <si>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</si>
  <si>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</si>
  <si>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</si>
  <si>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</si>
  <si>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</si>
  <si>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</si>
  <si>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</si>
  <si>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</si>
  <si>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</si>
  <si>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</si>
  <si>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</si>
  <si>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</si>
  <si>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</si>
  <si>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</si>
  <si>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</si>
  <si>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</si>
  <si>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</si>
  <si>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</si>
  <si>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</si>
  <si>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</si>
  <si>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</si>
  <si>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</si>
  <si>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</si>
  <si>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</si>
  <si>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</si>
  <si>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</si>
  <si>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</si>
  <si>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</si>
  <si>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</si>
  <si>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</si>
  <si>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</si>
  <si>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</si>
  <si>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</si>
  <si>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</si>
  <si>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</si>
  <si>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</si>
  <si>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</si>
  <si>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</si>
  <si>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</si>
  <si>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</si>
  <si>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</si>
  <si>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</si>
  <si>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</si>
  <si>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</si>
  <si>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</si>
  <si>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</si>
  <si>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</si>
  <si>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</si>
  <si>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</si>
  <si>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</si>
  <si>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</si>
  <si>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</si>
  <si>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</si>
  <si>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</si>
  <si>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</si>
  <si>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</si>
  <si>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</si>
  <si>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</si>
  <si>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</si>
  <si>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</si>
  <si>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</si>
  <si>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</si>
  <si>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</si>
  <si>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</si>
  <si>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</si>
  <si>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</si>
  <si>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</si>
  <si>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</si>
  <si>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</si>
  <si>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</si>
  <si>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</si>
  <si>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</si>
  <si>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</si>
  <si>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</si>
  <si>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</si>
  <si>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</si>
  <si>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</si>
  <si>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</si>
  <si>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</si>
  <si>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</si>
  <si>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</si>
  <si>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</si>
  <si>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</si>
  <si>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</si>
  <si>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</si>
  <si>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</si>
  <si>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</si>
  <si>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</si>
  <si>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</si>
  <si>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</si>
  <si>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</si>
  <si>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</si>
  <si>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</si>
  <si>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</si>
  <si>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</si>
  <si>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</si>
  <si>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</si>
  <si>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</si>
  <si>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</si>
  <si>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</si>
  <si>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</si>
  <si>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</si>
  <si>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</si>
  <si>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</si>
  <si>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</si>
  <si>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</si>
  <si>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</si>
  <si>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</si>
  <si>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</si>
  <si>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</si>
  <si>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</si>
  <si>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</si>
  <si>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</si>
  <si>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</si>
  <si>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</si>
  <si>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</si>
  <si>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</si>
  <si>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</si>
  <si>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</si>
  <si>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</si>
  <si>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</si>
  <si>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</si>
  <si>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</si>
  <si>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</si>
  <si>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</si>
  <si>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</si>
  <si>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</si>
  <si>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</si>
  <si>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</si>
  <si>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</si>
  <si>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</si>
  <si>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</si>
  <si>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</si>
  <si>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</si>
  <si>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</si>
  <si>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</si>
  <si>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</si>
  <si>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</si>
  <si>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</si>
  <si>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</si>
  <si>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</si>
  <si>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</si>
  <si>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</si>
  <si>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</si>
  <si>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</si>
  <si>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</si>
  <si>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</si>
  <si>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</si>
  <si>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</si>
  <si>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</si>
  <si>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</si>
  <si>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</si>
  <si>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</si>
  <si>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</si>
  <si>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</si>
  <si>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</si>
  <si>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</si>
  <si>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</si>
  <si>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</si>
  <si>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</si>
  <si>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</si>
  <si>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</si>
  <si>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</si>
  <si>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</si>
  <si>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</si>
  <si>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</si>
  <si>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</si>
  <si>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</si>
  <si>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</si>
  <si>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</si>
  <si>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</si>
  <si>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</si>
  <si>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</si>
  <si>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</si>
  <si>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</si>
  <si>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</si>
  <si>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</si>
  <si>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</si>
  <si>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</si>
  <si>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</si>
  <si>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</si>
  <si>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</si>
  <si>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</si>
  <si>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</si>
  <si>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</si>
  <si>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</si>
  <si>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</si>
  <si>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</si>
  <si>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</si>
  <si>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</si>
  <si>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</si>
  <si>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</si>
  <si>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</si>
  <si>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</si>
  <si>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</si>
  <si>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</si>
  <si>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</si>
  <si>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</si>
  <si>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</si>
  <si>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</si>
  <si>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</si>
  <si>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</si>
  <si>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</si>
  <si>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</si>
  <si>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</si>
  <si>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</si>
  <si>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</si>
  <si>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</si>
  <si>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</si>
  <si>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</si>
  <si>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</si>
  <si>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</si>
  <si>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</si>
  <si>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</si>
  <si>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</si>
  <si>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</si>
  <si>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</si>
  <si>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</si>
  <si>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</si>
  <si>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</si>
  <si>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</si>
  <si>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</si>
  <si>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</si>
  <si>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</si>
  <si>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</si>
  <si>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</si>
  <si>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</si>
  <si>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</si>
  <si>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</si>
  <si>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</si>
  <si>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</si>
  <si>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</si>
  <si>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</si>
  <si>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</si>
  <si>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</si>
  <si>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</si>
  <si>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</si>
  <si>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</si>
  <si>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</si>
  <si>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</si>
  <si>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</si>
  <si>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</si>
  <si>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</si>
  <si>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</si>
  <si>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</si>
  <si>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</si>
  <si>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</si>
  <si>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</si>
  <si>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</si>
  <si>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</si>
  <si>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</si>
  <si>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</si>
  <si>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</si>
  <si>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</si>
  <si>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</si>
  <si>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</si>
  <si>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</si>
  <si>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</si>
  <si>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</si>
  <si>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</si>
  <si>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</si>
  <si>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</si>
  <si>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</si>
  <si>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</si>
  <si>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</si>
  <si>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</si>
  <si>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</si>
  <si>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</si>
  <si>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</si>
  <si>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</si>
  <si>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</si>
  <si>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</si>
  <si>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</si>
  <si>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</si>
  <si>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</si>
  <si>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</si>
  <si>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</si>
  <si>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</si>
  <si>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</si>
  <si>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</si>
  <si>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</si>
  <si>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</si>
  <si>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</si>
  <si>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</si>
  <si>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</si>
  <si>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</si>
  <si>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</si>
  <si>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</si>
  <si>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</si>
  <si>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</si>
  <si>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</si>
  <si>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</si>
  <si>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</si>
  <si>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</si>
  <si>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</si>
  <si>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</si>
  <si>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</si>
  <si>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</si>
  <si>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</si>
  <si>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</si>
  <si>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</si>
  <si>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</si>
  <si>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</si>
  <si>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</si>
  <si>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</si>
  <si>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</si>
  <si>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</si>
  <si>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</si>
  <si>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</si>
  <si>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</si>
  <si>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</si>
  <si>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</si>
  <si>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</si>
  <si>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</si>
  <si>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</si>
  <si>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</si>
  <si>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</si>
  <si>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</si>
  <si>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</si>
  <si>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</si>
  <si>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</si>
  <si>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</si>
  <si>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</si>
  <si>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</si>
  <si>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</si>
  <si>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</si>
  <si>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</si>
  <si>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</si>
  <si>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</si>
  <si>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</si>
  <si>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</si>
  <si>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</si>
  <si>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</si>
  <si>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</si>
  <si>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</si>
  <si>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</si>
  <si>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</si>
  <si>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</si>
  <si>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</si>
  <si>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</si>
  <si>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</si>
  <si>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</si>
  <si>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</si>
  <si>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</si>
  <si>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</si>
  <si>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</si>
  <si>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</si>
  <si>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</si>
  <si>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</si>
  <si>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</si>
  <si>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</si>
  <si>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</si>
  <si>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</si>
  <si>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</si>
  <si>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</si>
  <si>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</si>
  <si>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</si>
  <si>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</si>
  <si>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</si>
  <si>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</si>
  <si>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</si>
  <si>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</si>
  <si>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</si>
  <si>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</si>
  <si>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</si>
  <si>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</si>
  <si>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</si>
  <si>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</si>
  <si>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</si>
  <si>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</si>
  <si>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</si>
  <si>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</si>
  <si>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</si>
  <si>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</si>
  <si>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</si>
  <si>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</si>
  <si>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</si>
  <si>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</si>
  <si>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</si>
  <si>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</si>
  <si>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</si>
  <si>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</si>
  <si>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</si>
  <si>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</si>
  <si>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</si>
  <si>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</si>
  <si>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</si>
  <si>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</si>
  <si>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</si>
  <si>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</si>
  <si>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</si>
  <si>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</si>
  <si>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</si>
  <si>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</si>
  <si>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</si>
  <si>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</si>
  <si>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</si>
  <si>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</si>
  <si>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</si>
  <si>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</si>
  <si>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</si>
  <si>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</si>
  <si>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</si>
  <si>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</si>
  <si>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</si>
  <si>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</si>
  <si>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</si>
  <si>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</si>
  <si>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</si>
  <si>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</si>
  <si>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</si>
  <si>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</si>
  <si>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</si>
  <si>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</si>
  <si>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</si>
  <si>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</si>
  <si>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</si>
  <si>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</si>
  <si>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</si>
  <si>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</si>
  <si>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</si>
  <si>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</si>
  <si>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</si>
  <si>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</si>
  <si>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</si>
  <si>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</si>
  <si>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</si>
  <si>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</si>
  <si>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</si>
  <si>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</si>
  <si>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</si>
  <si>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</si>
  <si>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</si>
  <si>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</si>
  <si>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</si>
  <si>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</si>
  <si>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</si>
  <si>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</si>
  <si>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</si>
  <si>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</si>
  <si>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</si>
  <si>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</si>
  <si>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</si>
  <si>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</si>
  <si>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</si>
  <si>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</si>
  <si>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</si>
  <si>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</si>
  <si>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</si>
  <si>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</si>
  <si>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</si>
  <si>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</si>
  <si>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</si>
  <si>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</si>
  <si>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</si>
  <si>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</si>
  <si>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</si>
  <si>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</si>
  <si>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</si>
  <si>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</si>
  <si>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</si>
  <si>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</si>
  <si>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</si>
  <si>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</si>
  <si>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</si>
  <si>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</si>
  <si>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</si>
  <si>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</si>
  <si>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</si>
  <si>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</si>
  <si>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</si>
  <si>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</si>
  <si>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</si>
  <si>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</si>
  <si>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</si>
  <si>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</si>
  <si>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</si>
  <si>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</si>
  <si>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</si>
  <si>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</si>
  <si>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</si>
  <si>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</si>
  <si>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</si>
  <si>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</si>
  <si>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</si>
  <si>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</si>
  <si>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</si>
  <si>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</si>
  <si>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</si>
  <si>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</si>
  <si>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</si>
  <si>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</si>
  <si>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</si>
  <si>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</si>
  <si>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</si>
  <si>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</si>
  <si>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</si>
  <si>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</si>
  <si>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</si>
  <si>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</si>
  <si>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</si>
  <si>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</si>
  <si>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</si>
  <si>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</si>
  <si>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</si>
  <si>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</si>
  <si>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</si>
  <si>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</si>
  <si>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</si>
  <si>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</si>
  <si>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</si>
  <si>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</si>
  <si>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</si>
  <si>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</si>
  <si>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</si>
  <si>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</si>
  <si>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</si>
  <si>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</si>
  <si>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</si>
  <si>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</si>
  <si>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</si>
  <si>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</si>
  <si>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</si>
  <si>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</si>
  <si>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</si>
  <si>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</si>
  <si>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</si>
  <si>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</si>
  <si>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</si>
  <si>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</si>
  <si>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</si>
  <si>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</si>
  <si>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</si>
  <si>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</si>
  <si>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</si>
  <si>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</si>
  <si>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</si>
  <si>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</si>
  <si>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</si>
  <si>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</si>
  <si>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</si>
  <si>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</si>
  <si>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</si>
  <si>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</si>
  <si>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</si>
  <si>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</si>
  <si>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</si>
  <si>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</si>
  <si>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</si>
  <si>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</si>
  <si>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</si>
  <si>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</si>
  <si>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</si>
  <si>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</si>
  <si>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</si>
  <si>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</si>
  <si>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</si>
  <si>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</si>
  <si>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</si>
  <si>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</si>
  <si>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</si>
  <si>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</si>
  <si>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</si>
  <si>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</si>
  <si>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</si>
  <si>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</si>
  <si>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</si>
  <si>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</si>
  <si>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</si>
  <si>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</si>
  <si>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</si>
  <si>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</si>
  <si>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</si>
  <si>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</si>
  <si>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</si>
  <si>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</si>
  <si>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</si>
  <si>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</si>
  <si>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</si>
  <si>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</si>
  <si>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</si>
  <si>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</si>
  <si>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</si>
  <si>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</si>
  <si>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</si>
  <si>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</si>
  <si>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</si>
  <si>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</si>
  <si>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</si>
  <si>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</si>
  <si>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</si>
  <si>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</si>
  <si>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</si>
  <si>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</si>
  <si>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</si>
  <si>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</si>
  <si>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</si>
  <si>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</si>
  <si>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</si>
  <si>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</si>
  <si>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</si>
  <si>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</si>
  <si>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</si>
  <si>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</si>
  <si>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</si>
  <si>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</si>
  <si>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</si>
  <si>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</si>
  <si>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</si>
  <si>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</si>
  <si>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</si>
  <si>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</si>
  <si>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</si>
  <si>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</si>
  <si>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</si>
  <si>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</si>
  <si>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</si>
  <si>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</si>
  <si>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</si>
  <si>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</si>
  <si>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</si>
  <si>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</si>
  <si>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</si>
  <si>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</si>
  <si>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</si>
  <si>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</si>
  <si>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</si>
  <si>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</si>
  <si>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</si>
  <si>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</si>
  <si>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</si>
  <si>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</si>
  <si>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</si>
  <si>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</si>
  <si>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</si>
  <si>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</si>
  <si>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</si>
  <si>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</si>
  <si>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</si>
  <si>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</si>
  <si>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</si>
  <si>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</si>
  <si>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</si>
  <si>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</si>
  <si>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</si>
  <si>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</si>
  <si>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</si>
  <si>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</si>
  <si>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</si>
  <si>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</si>
  <si>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</si>
  <si>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</si>
  <si>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</si>
  <si>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</si>
  <si>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</si>
  <si>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</si>
  <si>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</si>
  <si>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</si>
  <si>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</si>
  <si>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</si>
  <si>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</si>
  <si>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</si>
  <si>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</si>
  <si>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</si>
  <si>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</si>
  <si>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</si>
  <si>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</si>
  <si>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</si>
  <si>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</si>
  <si>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</si>
  <si>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</si>
  <si>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</si>
  <si>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</si>
  <si>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</si>
  <si>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</si>
  <si>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</si>
  <si>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</si>
  <si>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</si>
  <si>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</si>
  <si>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</si>
  <si>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</si>
  <si>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</si>
  <si>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</si>
  <si>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</si>
  <si>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</si>
  <si>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</si>
  <si>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</si>
  <si>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</si>
  <si>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</si>
  <si>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</si>
  <si>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</si>
  <si>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</si>
  <si>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</si>
  <si>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</si>
  <si>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</si>
  <si>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</si>
  <si>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</si>
  <si>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</si>
  <si>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</si>
  <si>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</si>
  <si>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</si>
  <si>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</si>
  <si>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</si>
  <si>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</si>
  <si>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</si>
  <si>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</si>
  <si>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</si>
  <si>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</si>
  <si>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</si>
  <si>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</si>
  <si>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</si>
  <si>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</si>
  <si>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</si>
  <si>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</si>
  <si>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</si>
  <si>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</si>
  <si>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</si>
  <si>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</si>
  <si>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</si>
  <si>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</si>
  <si>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</si>
  <si>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</si>
  <si>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</si>
  <si>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</si>
  <si>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</si>
  <si>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</si>
  <si>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</si>
  <si>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</si>
  <si>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</si>
  <si>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</si>
  <si>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</si>
  <si>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</si>
  <si>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</si>
  <si>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</si>
  <si>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</si>
  <si>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</si>
  <si>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</si>
  <si>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</si>
  <si>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</si>
  <si>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</si>
  <si>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</si>
  <si>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</si>
  <si>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</si>
  <si>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</si>
  <si>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</si>
  <si>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</si>
  <si>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</si>
  <si>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</si>
  <si>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</si>
  <si>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</si>
  <si>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</si>
  <si>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</si>
  <si>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</si>
  <si>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</si>
  <si>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</si>
  <si>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</si>
  <si>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</si>
  <si>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</si>
  <si>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</si>
  <si>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</si>
  <si>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</si>
  <si>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</si>
  <si>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</si>
  <si>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</si>
  <si>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</si>
  <si>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</si>
  <si>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</si>
  <si>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</si>
  <si>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</si>
  <si>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</si>
  <si>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</si>
  <si>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</si>
  <si>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</si>
  <si>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</si>
  <si>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</si>
  <si>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</si>
  <si>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</si>
  <si>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</si>
  <si>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</si>
  <si>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</si>
  <si>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</si>
  <si>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</si>
  <si>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</si>
  <si>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</si>
  <si>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</si>
  <si>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</si>
  <si>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</si>
  <si>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</si>
  <si>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</si>
  <si>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</si>
  <si>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</si>
  <si>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</si>
  <si>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</si>
  <si>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</si>
  <si>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</si>
  <si>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</si>
  <si>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</si>
  <si>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</si>
  <si>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</si>
  <si>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</si>
  <si>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</si>
  <si>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</si>
  <si>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</si>
  <si>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</si>
  <si>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</si>
  <si>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</si>
  <si>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</si>
  <si>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</si>
  <si>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</si>
  <si>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</si>
  <si>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</si>
  <si>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</si>
  <si>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</si>
  <si>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</si>
  <si>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</si>
  <si>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</si>
  <si>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</si>
  <si>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</si>
  <si>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</si>
  <si>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</si>
  <si>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</si>
  <si>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</si>
  <si>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</si>
  <si>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</si>
  <si>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</si>
  <si>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</si>
  <si>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</si>
  <si>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</si>
  <si>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</si>
  <si>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</si>
  <si>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</si>
  <si>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</si>
  <si>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</si>
  <si>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</si>
  <si>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</si>
  <si>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</si>
  <si>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</si>
  <si>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</si>
  <si>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</si>
  <si>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</si>
  <si>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</si>
  <si>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</si>
  <si>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</si>
  <si>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</si>
  <si>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</si>
  <si>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</si>
  <si>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</si>
  <si>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</si>
  <si>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</si>
  <si>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</si>
  <si>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</si>
  <si>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</si>
  <si>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</si>
  <si>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</si>
  <si>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</si>
  <si>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</si>
  <si>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</si>
  <si>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</si>
  <si>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</si>
  <si>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</si>
  <si>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</si>
  <si>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</si>
  <si>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</si>
  <si>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</si>
  <si>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</si>
  <si>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</si>
  <si>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</si>
  <si>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</si>
  <si>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</si>
  <si>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</si>
  <si>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</si>
  <si>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</si>
  <si>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</si>
  <si>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</si>
  <si>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</si>
  <si>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</si>
  <si>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</si>
  <si>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</si>
  <si>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</si>
  <si>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</si>
  <si>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</si>
  <si>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</si>
  <si>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</si>
  <si>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</si>
  <si>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</si>
  <si>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</si>
  <si>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</si>
  <si>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</si>
  <si>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</si>
  <si>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</si>
  <si>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</si>
  <si>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</si>
  <si>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</si>
  <si>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</si>
  <si>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</si>
  <si>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</si>
  <si>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</si>
  <si>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</si>
  <si>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</si>
  <si>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</si>
  <si>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</si>
  <si>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</si>
  <si>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</si>
  <si>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</si>
  <si>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</si>
  <si>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</si>
  <si>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</si>
  <si>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</si>
  <si>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</si>
  <si>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</si>
  <si>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</si>
  <si>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</si>
  <si>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</si>
  <si>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</si>
  <si>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</si>
  <si>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</si>
  <si>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</si>
  <si>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</si>
  <si>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</si>
  <si>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</si>
  <si>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</si>
  <si>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</si>
  <si>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</si>
  <si>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</si>
  <si>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</si>
  <si>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</si>
  <si>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</si>
  <si>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</si>
  <si>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</si>
  <si>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</si>
  <si>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</si>
  <si>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</si>
  <si>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</si>
  <si>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</si>
  <si>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</si>
  <si>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</si>
  <si>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</si>
  <si>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</si>
  <si>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</si>
  <si>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</si>
  <si>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</si>
  <si>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</si>
  <si>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</si>
  <si>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</si>
  <si>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</si>
  <si>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</si>
  <si>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</si>
  <si>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</si>
  <si>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</si>
  <si>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</si>
  <si>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</si>
  <si>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</si>
  <si>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</si>
  <si>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</si>
  <si>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</si>
  <si>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</si>
  <si>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</si>
  <si>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</si>
  <si>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</si>
  <si>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</si>
  <si>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</si>
  <si>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</si>
  <si>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</si>
  <si>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</si>
  <si>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</si>
  <si>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</si>
  <si>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</si>
  <si>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</si>
  <si>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</si>
  <si>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</si>
  <si>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</si>
  <si>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</si>
  <si>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</si>
  <si>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</si>
  <si>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</si>
  <si>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</si>
  <si>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</si>
  <si>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</si>
  <si>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</si>
  <si>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</si>
  <si>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</si>
  <si>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</si>
  <si>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</si>
  <si>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</si>
  <si>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</si>
  <si>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</si>
  <si>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</si>
  <si>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</si>
  <si>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</si>
  <si>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</si>
  <si>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</si>
  <si>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</si>
  <si>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</si>
  <si>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</si>
  <si>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</si>
  <si>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</si>
  <si>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</si>
  <si>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</si>
  <si>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</si>
  <si>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</si>
  <si>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</si>
  <si>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</si>
  <si>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</si>
  <si>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</si>
  <si>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</si>
  <si>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</si>
  <si>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</si>
  <si>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</si>
  <si>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</si>
  <si>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</si>
  <si>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</si>
  <si>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</si>
  <si>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</si>
  <si>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</si>
  <si>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</si>
  <si>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</si>
  <si>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</si>
  <si>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</si>
  <si>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</si>
  <si>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</si>
  <si>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</si>
  <si>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</si>
  <si>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</si>
  <si>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</si>
  <si>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</si>
  <si>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</si>
  <si>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</si>
  <si>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</si>
  <si>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</si>
  <si>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</si>
  <si>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</si>
  <si>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</si>
  <si>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</si>
  <si>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</si>
  <si>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</si>
  <si>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</si>
  <si>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</si>
  <si>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</si>
  <si>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</si>
  <si>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</si>
  <si>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</si>
  <si>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</si>
  <si>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</si>
  <si>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</si>
  <si>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</si>
  <si>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</si>
  <si>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</si>
  <si>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</si>
  <si>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</si>
  <si>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</si>
  <si>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</si>
  <si>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</si>
  <si>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</si>
  <si>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</si>
  <si>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</si>
  <si>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</si>
  <si>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</si>
  <si>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</si>
  <si>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</si>
  <si>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</si>
  <si>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</si>
  <si>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</si>
  <si>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</si>
  <si>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</si>
  <si>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</si>
  <si>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</si>
  <si>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</si>
  <si>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</si>
  <si>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</si>
  <si>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</si>
  <si>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</si>
  <si>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</si>
  <si>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</si>
  <si>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</si>
  <si>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</si>
  <si>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</si>
  <si>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</si>
  <si>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</si>
  <si>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</si>
  <si>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</si>
  <si>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</si>
  <si>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</si>
  <si>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</si>
  <si>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</si>
  <si>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</si>
  <si>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</si>
  <si>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</si>
  <si>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</si>
  <si>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</si>
  <si>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</si>
  <si>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</si>
  <si>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</si>
  <si>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</si>
  <si>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</si>
  <si>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</si>
  <si>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</si>
  <si>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</si>
  <si>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</si>
  <si>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</si>
  <si>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</si>
  <si>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</si>
  <si>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</si>
  <si>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</si>
  <si>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</si>
  <si>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</si>
  <si>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</si>
  <si>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</si>
  <si>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</si>
  <si>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</si>
  <si>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</si>
  <si>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</si>
  <si>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</si>
  <si>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</si>
  <si>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</si>
  <si>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</si>
  <si>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</si>
  <si>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</si>
  <si>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</si>
  <si>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</si>
  <si>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</si>
  <si>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</si>
  <si>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</si>
  <si>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</si>
  <si>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</si>
  <si>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</si>
  <si>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</si>
  <si>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</si>
  <si>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</si>
  <si>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</si>
  <si>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</si>
  <si>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</si>
  <si>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</si>
  <si>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</si>
  <si>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</si>
  <si>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</si>
  <si>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</si>
  <si>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</si>
  <si>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</si>
  <si>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</si>
  <si>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</si>
  <si>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</si>
  <si>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</si>
  <si>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</si>
  <si>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</si>
  <si>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</si>
  <si>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</si>
  <si>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</si>
  <si>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</si>
  <si>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</si>
  <si>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</si>
  <si>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</si>
  <si>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</si>
  <si>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</si>
  <si>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</si>
  <si>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</si>
  <si>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</si>
  <si>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</si>
  <si>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</si>
  <si>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</si>
  <si>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</si>
  <si>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</si>
  <si>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</si>
  <si>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</si>
  <si>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</si>
  <si>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</si>
  <si>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</si>
  <si>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</si>
  <si>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</si>
  <si>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</si>
  <si>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</si>
  <si>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</si>
  <si>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</si>
  <si>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</si>
  <si>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</si>
  <si>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</si>
  <si>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</si>
  <si>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</si>
  <si>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</si>
  <si>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</si>
  <si>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</si>
  <si>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</si>
  <si>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</si>
  <si>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</si>
  <si>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</si>
  <si>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</si>
  <si>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</si>
  <si>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</si>
  <si>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</si>
  <si>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</si>
  <si>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</si>
  <si>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</si>
  <si>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</si>
  <si>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</si>
  <si>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</si>
  <si>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</si>
  <si>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</si>
  <si>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</si>
  <si>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</si>
  <si>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</si>
  <si>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</si>
  <si>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</si>
  <si>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</si>
  <si>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</si>
  <si>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</si>
  <si>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</si>
  <si>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</si>
  <si>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</si>
  <si>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</si>
  <si>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</si>
  <si>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</si>
  <si>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</si>
  <si>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</si>
  <si>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</si>
  <si>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</si>
  <si>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</si>
  <si>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</si>
  <si>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</si>
  <si>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</si>
  <si>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</si>
  <si>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</si>
  <si>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</si>
  <si>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</si>
  <si>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</si>
  <si>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</si>
  <si>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</si>
  <si>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</si>
  <si>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</si>
  <si>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</si>
  <si>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</si>
  <si>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</si>
  <si>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</si>
  <si>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</si>
  <si>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</si>
  <si>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</si>
  <si>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</si>
  <si>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</si>
  <si>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</si>
  <si>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</si>
  <si>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</si>
  <si>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</si>
  <si>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</si>
  <si>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</si>
  <si>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</si>
  <si>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</si>
  <si>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</si>
  <si>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</si>
  <si>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</si>
  <si>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</si>
  <si>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</si>
  <si>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</si>
  <si>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</si>
  <si>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</si>
  <si>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</si>
  <si>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</si>
  <si>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</si>
  <si>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</si>
  <si>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</si>
  <si>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</si>
  <si>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</si>
  <si>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</si>
  <si>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</si>
  <si>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</si>
  <si>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</si>
  <si>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</si>
  <si>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</si>
  <si>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</si>
  <si>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</si>
  <si>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</si>
  <si>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</si>
  <si>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</si>
  <si>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</si>
  <si>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</si>
  <si>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</si>
  <si>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</si>
  <si>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</si>
  <si>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</si>
  <si>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</si>
  <si>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</si>
  <si>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</si>
  <si>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</si>
  <si>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</si>
  <si>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</si>
  <si>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</si>
  <si>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</si>
  <si>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</si>
  <si>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</si>
  <si>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</si>
  <si>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</si>
  <si>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</si>
  <si>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</si>
  <si>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</si>
  <si>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</si>
  <si>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</si>
  <si>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</si>
  <si>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</si>
  <si>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</si>
  <si>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</si>
  <si>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</si>
  <si>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</si>
  <si>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</si>
  <si>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</si>
  <si>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</si>
  <si>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</si>
  <si>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</si>
  <si>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</si>
  <si>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</si>
  <si>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</si>
  <si>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</si>
  <si>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</si>
  <si>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</si>
  <si>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</si>
  <si>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</si>
  <si>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</si>
  <si>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</si>
  <si>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</si>
  <si>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</si>
  <si>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</si>
  <si>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</si>
  <si>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</si>
  <si>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</si>
  <si>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</si>
  <si>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</si>
  <si>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</si>
  <si>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</si>
  <si>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</si>
  <si>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</si>
  <si>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</si>
  <si>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</si>
  <si>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</si>
  <si>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</si>
  <si>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</si>
  <si>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</si>
  <si>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</si>
  <si>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</si>
  <si>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</si>
  <si>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</si>
  <si>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</si>
  <si>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</si>
  <si>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</si>
  <si>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</si>
  <si>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</si>
  <si>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</si>
  <si>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</si>
  <si>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</si>
  <si>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</si>
  <si>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</si>
  <si>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</si>
  <si>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</si>
  <si>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</si>
  <si>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</si>
  <si>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</si>
  <si>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</si>
  <si>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</si>
  <si>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</si>
  <si>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</si>
  <si>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</si>
  <si>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</si>
  <si>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</si>
  <si>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</si>
  <si>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</si>
  <si>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</si>
  <si>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</si>
  <si>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</si>
  <si>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</si>
  <si>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</si>
  <si>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</si>
  <si>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</si>
  <si>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</si>
  <si>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</si>
  <si>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</si>
  <si>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</si>
  <si>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</si>
  <si>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</si>
  <si>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</si>
  <si>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</si>
  <si>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</si>
  <si>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</si>
  <si>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</si>
  <si>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</si>
  <si>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</si>
  <si>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</si>
  <si>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</si>
  <si>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</si>
  <si>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</si>
  <si>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</si>
  <si>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</si>
  <si>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</si>
  <si>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</si>
  <si>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</si>
  <si>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</si>
  <si>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</si>
  <si>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</si>
  <si>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</si>
  <si>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</si>
  <si>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</si>
  <si>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</si>
  <si>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</si>
  <si>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</si>
  <si>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</si>
  <si>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</si>
  <si>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</si>
  <si>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</si>
  <si>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</si>
  <si>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</si>
  <si>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</si>
  <si>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</si>
  <si>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</si>
  <si>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</si>
  <si>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</si>
  <si>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</si>
  <si>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</si>
  <si>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</si>
  <si>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</si>
  <si>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</si>
  <si>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</si>
  <si>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</si>
  <si>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</si>
  <si>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</si>
  <si>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</si>
  <si>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</si>
  <si>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</si>
  <si>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</si>
  <si>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</si>
  <si>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</si>
  <si>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</si>
  <si>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</si>
  <si>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</si>
  <si>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</si>
  <si>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</si>
  <si>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</si>
  <si>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</si>
  <si>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</si>
  <si>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</si>
  <si>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</si>
  <si>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</si>
  <si>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</si>
  <si>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</si>
  <si>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</si>
  <si>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</si>
  <si>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</si>
  <si>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</si>
  <si>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</si>
  <si>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</si>
  <si>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</si>
  <si>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</si>
  <si>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</si>
  <si>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</si>
  <si>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</si>
  <si>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</si>
  <si>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</si>
  <si>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</si>
  <si>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</si>
  <si>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</si>
  <si>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</si>
  <si>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</si>
  <si>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</si>
  <si>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</si>
  <si>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</si>
  <si>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</si>
  <si>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</si>
  <si>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</si>
  <si>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</si>
  <si>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</si>
  <si>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</si>
  <si>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</si>
  <si>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</si>
  <si>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</si>
  <si>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</si>
  <si>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</si>
  <si>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</si>
  <si>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</si>
  <si>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</si>
  <si>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</si>
  <si>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</si>
  <si>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</si>
  <si>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</si>
  <si>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</si>
  <si>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</si>
  <si>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</si>
  <si>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</si>
  <si>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</si>
  <si>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</si>
  <si>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</si>
  <si>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</si>
  <si>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</si>
  <si>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</si>
  <si>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</si>
  <si>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</si>
  <si>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</si>
  <si>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</si>
  <si>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</si>
  <si>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</si>
  <si>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</si>
  <si>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</si>
  <si>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</si>
  <si>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</si>
  <si>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</si>
  <si>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</si>
  <si>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</si>
  <si>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</si>
  <si>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</si>
  <si>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</si>
  <si>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</si>
  <si>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</si>
  <si>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</si>
  <si>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</si>
  <si>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</si>
  <si>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</si>
  <si>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</si>
  <si>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</si>
  <si>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</si>
  <si>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</si>
  <si>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</si>
  <si>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</si>
  <si>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</si>
  <si>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</si>
  <si>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</si>
  <si>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</si>
  <si>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</si>
  <si>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</si>
  <si>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</si>
  <si>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</si>
  <si>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</si>
  <si>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</si>
  <si>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</si>
  <si>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</si>
  <si>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</si>
  <si>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</si>
  <si>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</si>
  <si>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</si>
  <si>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</si>
  <si>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</si>
  <si>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</si>
  <si>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</si>
  <si>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</si>
  <si>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</si>
  <si>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</si>
  <si>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</si>
  <si>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</si>
  <si>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</si>
  <si>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</si>
  <si>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</si>
  <si>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</si>
  <si>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</si>
  <si>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</si>
  <si>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</si>
  <si>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</si>
  <si>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</si>
  <si>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</si>
  <si>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</si>
  <si>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</si>
  <si>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</si>
  <si>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</si>
  <si>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</si>
  <si>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</si>
  <si>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</si>
  <si>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</si>
  <si>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</si>
  <si>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</si>
  <si>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</si>
  <si>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</si>
  <si>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</si>
  <si>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</si>
  <si>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</si>
  <si>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</si>
  <si>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</si>
  <si>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</si>
  <si>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</si>
  <si>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</si>
  <si>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</si>
  <si>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</si>
  <si>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</si>
  <si>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</si>
  <si>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</si>
  <si>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</si>
  <si>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</si>
  <si>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</si>
  <si>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</si>
  <si>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</si>
  <si>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</si>
  <si>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</si>
  <si>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</si>
  <si>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</si>
  <si>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</si>
  <si>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</si>
  <si>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</si>
  <si>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</si>
  <si>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</si>
  <si>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</si>
  <si>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</si>
  <si>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</si>
  <si>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</si>
  <si>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</si>
  <si>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</si>
  <si>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</si>
  <si>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</si>
  <si>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</si>
  <si>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</si>
  <si>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</si>
  <si>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</si>
  <si>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</si>
  <si>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</si>
  <si>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</si>
  <si>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</si>
  <si>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</si>
  <si>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</si>
  <si>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</si>
  <si>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</si>
  <si>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</si>
  <si>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</si>
  <si>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</si>
  <si>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</si>
  <si>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</si>
  <si>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</si>
  <si>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</si>
  <si>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</si>
  <si>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</si>
  <si>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</si>
  <si>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</si>
  <si>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</si>
  <si>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</si>
  <si>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</si>
  <si>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</si>
  <si>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</si>
  <si>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</si>
  <si>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</si>
  <si>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</si>
  <si>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</si>
  <si>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</si>
  <si>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</si>
  <si>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</si>
  <si>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</si>
  <si>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</si>
  <si>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</si>
  <si>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</si>
  <si>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</si>
  <si>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</si>
  <si>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</si>
  <si>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</si>
  <si>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</si>
  <si>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</si>
  <si>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</si>
  <si>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</si>
  <si>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</si>
  <si>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</si>
  <si>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</si>
  <si>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</si>
  <si>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</si>
  <si>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</si>
  <si>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</si>
  <si>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</si>
  <si>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</si>
  <si>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</si>
  <si>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</si>
  <si>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</si>
  <si>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</si>
  <si>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</si>
  <si>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</si>
  <si>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</si>
  <si>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</si>
  <si>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</si>
  <si>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</si>
  <si>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</si>
  <si>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</si>
  <si>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</si>
  <si>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</si>
  <si>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</si>
  <si>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</si>
  <si>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</si>
  <si>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</si>
  <si>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</si>
  <si>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</si>
  <si>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</si>
  <si>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</si>
  <si>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</si>
  <si>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</si>
  <si>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</si>
  <si>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</si>
  <si>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</si>
  <si>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</si>
  <si>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</si>
  <si>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</si>
  <si>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</si>
  <si>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</si>
  <si>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</si>
  <si>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</si>
  <si>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</si>
  <si>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</si>
  <si>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</si>
  <si>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</si>
  <si>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</si>
  <si>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</si>
  <si>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</si>
  <si>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</si>
  <si>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</si>
  <si>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</si>
  <si>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</si>
  <si>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</si>
  <si>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</si>
  <si>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</si>
  <si>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</si>
  <si>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</si>
  <si>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</si>
  <si>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</si>
  <si>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</si>
  <si>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</si>
  <si>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</si>
  <si>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</si>
  <si>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</si>
  <si>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</si>
  <si>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</si>
  <si>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</si>
  <si>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</si>
  <si>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</si>
  <si>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</si>
  <si>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</si>
  <si>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</si>
  <si>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</si>
  <si>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</si>
  <si>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</si>
  <si>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</si>
  <si>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</si>
  <si>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</si>
  <si>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</si>
  <si>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</si>
  <si>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</si>
  <si>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</si>
  <si>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</si>
  <si>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</si>
  <si>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</si>
  <si>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</si>
  <si>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</si>
  <si>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</si>
  <si>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</si>
  <si>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</si>
  <si>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</si>
  <si>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</si>
  <si>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</si>
  <si>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</si>
  <si>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</si>
  <si>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</si>
  <si>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</si>
  <si>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</si>
  <si>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</si>
  <si>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</si>
  <si>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</si>
  <si>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</si>
  <si>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</si>
  <si>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</si>
  <si>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</si>
  <si>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</si>
  <si>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</si>
  <si>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</si>
  <si>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</si>
  <si>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</si>
  <si>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</si>
  <si>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</si>
  <si>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</si>
  <si>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</si>
  <si>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</si>
  <si>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</si>
  <si>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</si>
  <si>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</si>
  <si>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</si>
  <si>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</si>
  <si>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</si>
  <si>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</si>
  <si>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</si>
  <si>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</si>
  <si>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</si>
  <si>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</si>
  <si>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</si>
  <si>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</si>
  <si>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</si>
  <si>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</si>
  <si>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</si>
  <si>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</si>
  <si>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</si>
  <si>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</si>
  <si>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</si>
  <si>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</si>
  <si>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</si>
  <si>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</si>
  <si>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</si>
  <si>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</si>
  <si>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</si>
  <si>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</si>
  <si>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</si>
  <si>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</si>
  <si>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</si>
  <si>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</si>
  <si>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</si>
  <si>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</si>
  <si>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</si>
  <si>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</si>
  <si>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</si>
  <si>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</si>
  <si>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</si>
  <si>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</si>
  <si>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</si>
  <si>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</si>
  <si>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</si>
  <si>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</si>
  <si>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</si>
  <si>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</si>
  <si>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</si>
  <si>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</si>
  <si>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</si>
  <si>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</si>
  <si>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</si>
  <si>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</si>
  <si>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</si>
  <si>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</si>
  <si>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</si>
  <si>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</si>
  <si>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</si>
  <si>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</si>
  <si>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</si>
  <si>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</si>
  <si>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</si>
  <si>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</si>
  <si>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</si>
  <si>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</si>
  <si>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</si>
  <si>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</si>
  <si>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</si>
  <si>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</si>
  <si>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</si>
  <si>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</si>
  <si>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</si>
  <si>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</si>
  <si>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</si>
  <si>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</si>
  <si>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</si>
  <si>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</si>
  <si>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</si>
  <si>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</si>
  <si>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</si>
  <si>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</si>
  <si>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</si>
  <si>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</si>
  <si>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</si>
  <si>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</si>
  <si>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</si>
  <si>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</si>
  <si>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</si>
  <si>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</si>
  <si>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</si>
  <si>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</si>
  <si>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</si>
  <si>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</si>
  <si>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</si>
  <si>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</si>
  <si>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</si>
  <si>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</si>
  <si>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</si>
  <si>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</si>
  <si>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</si>
  <si>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</si>
  <si>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</si>
  <si>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</si>
  <si>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</si>
  <si>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</si>
  <si>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</si>
  <si>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</si>
  <si>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</si>
  <si>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</si>
  <si>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</si>
  <si>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</si>
  <si>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</si>
  <si>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</si>
  <si>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</si>
  <si>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</si>
  <si>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</si>
  <si>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</si>
  <si>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</si>
  <si>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</si>
  <si>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</si>
  <si>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</si>
  <si>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</si>
  <si>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</si>
  <si>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</si>
  <si>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</si>
  <si>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</si>
  <si>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</si>
  <si>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</si>
  <si>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</si>
  <si>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</si>
  <si>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</si>
  <si>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</si>
  <si>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</si>
  <si>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</si>
  <si>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</si>
  <si>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</si>
  <si>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</si>
  <si>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</si>
  <si>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</si>
  <si>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</si>
  <si>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</si>
  <si>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</si>
  <si>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</si>
  <si>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</si>
  <si>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</si>
  <si>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</si>
  <si>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</si>
  <si>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</si>
  <si>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</si>
  <si>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</si>
  <si>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</si>
  <si>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</si>
  <si>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</si>
  <si>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</si>
  <si>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</si>
  <si>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</si>
  <si>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</si>
  <si>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</si>
  <si>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</si>
  <si>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</si>
  <si>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</si>
  <si>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</si>
  <si>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</si>
  <si>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</si>
  <si>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</si>
  <si>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</si>
  <si>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</si>
  <si>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</si>
  <si>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</si>
  <si>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</si>
  <si>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</si>
  <si>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</si>
  <si>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</si>
  <si>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</si>
  <si>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</si>
  <si>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</si>
  <si>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</si>
  <si>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</si>
  <si>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</si>
  <si>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</si>
  <si>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</si>
  <si>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</si>
  <si>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</si>
  <si>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</si>
  <si>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</si>
  <si>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</si>
  <si>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</si>
  <si>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</si>
  <si>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</si>
  <si>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</si>
  <si>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</si>
  <si>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</si>
  <si>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</si>
  <si>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</si>
  <si>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</si>
  <si>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</si>
  <si>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</si>
  <si>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</si>
  <si>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</si>
  <si>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</si>
  <si>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</si>
  <si>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</si>
  <si>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</si>
  <si>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</si>
  <si>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</si>
  <si>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</si>
  <si>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</si>
  <si>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</si>
  <si>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</si>
  <si>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</si>
  <si>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</si>
  <si>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</si>
  <si>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</si>
  <si>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</si>
  <si>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</si>
  <si>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</si>
  <si>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</si>
  <si>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</si>
  <si>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</si>
  <si>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</si>
  <si>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</si>
  <si>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</si>
  <si>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</si>
  <si>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</si>
  <si>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</si>
  <si>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</si>
  <si>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</si>
  <si>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</si>
  <si>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</si>
  <si>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</si>
  <si>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</si>
  <si>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</si>
  <si>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</si>
  <si>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</si>
  <si>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</si>
  <si>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</si>
  <si>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</si>
  <si>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</si>
  <si>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</si>
  <si>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</si>
  <si>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</si>
  <si>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</si>
  <si>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</si>
  <si>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</si>
  <si>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</si>
  <si>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</si>
  <si>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</si>
  <si>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</si>
  <si>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</si>
  <si>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</si>
  <si>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</si>
  <si>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</si>
  <si>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</si>
  <si>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</si>
  <si>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</si>
  <si>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</si>
  <si>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</si>
  <si>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</si>
  <si>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</si>
  <si>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</si>
  <si>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</si>
  <si>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</si>
  <si>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</si>
  <si>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</si>
  <si>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</si>
  <si>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</si>
  <si>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</si>
  <si>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</si>
  <si>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</si>
  <si>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</si>
  <si>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</si>
  <si>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</si>
  <si>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</si>
  <si>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</si>
  <si>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</si>
  <si>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</si>
  <si>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</si>
  <si>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</si>
  <si>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</si>
  <si>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</si>
  <si>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</si>
  <si>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</si>
  <si>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</si>
  <si>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</si>
  <si>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</si>
  <si>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</si>
  <si>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</si>
  <si>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</si>
  <si>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</si>
  <si>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</si>
  <si>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</si>
  <si>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</si>
  <si>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</si>
  <si>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</si>
  <si>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</si>
  <si>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</si>
  <si>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</si>
  <si>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</si>
  <si>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</si>
  <si>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</si>
  <si>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</si>
  <si>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</si>
  <si>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</si>
  <si>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</si>
  <si>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</si>
  <si>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</si>
  <si>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</si>
  <si>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</si>
  <si>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</si>
  <si>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</si>
  <si>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</si>
  <si>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</si>
  <si>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</si>
  <si>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</si>
  <si>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</si>
  <si>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</si>
  <si>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</si>
  <si>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</si>
  <si>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</si>
  <si>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</si>
  <si>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</si>
  <si>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</si>
  <si>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</si>
  <si>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</si>
  <si>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</si>
  <si>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</si>
  <si>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</si>
  <si>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</si>
  <si>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</si>
  <si>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</si>
  <si>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</si>
  <si>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</si>
  <si>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</si>
  <si>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</si>
  <si>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</si>
  <si>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</si>
  <si>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</si>
  <si>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</si>
  <si>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</si>
  <si>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</si>
  <si>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</si>
  <si>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</si>
  <si>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</si>
  <si>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</si>
  <si>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</si>
  <si>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</si>
  <si>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</si>
  <si>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</si>
  <si>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</si>
  <si>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</si>
  <si>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</si>
  <si>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</si>
  <si>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</si>
  <si>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</si>
  <si>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</si>
  <si>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</si>
  <si>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</si>
  <si>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</si>
  <si>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</si>
  <si>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</si>
  <si>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</si>
  <si>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</si>
  <si>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</si>
  <si>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</si>
  <si>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</si>
  <si>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</si>
  <si>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</si>
  <si>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</si>
  <si>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</si>
  <si>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</si>
  <si>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</si>
  <si>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</si>
  <si>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</si>
  <si>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</si>
  <si>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</si>
  <si>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</si>
  <si>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</si>
  <si>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</si>
  <si>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</si>
  <si>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</si>
  <si>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</si>
  <si>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</si>
  <si>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</si>
  <si>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</si>
  <si>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</si>
  <si>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</si>
  <si>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</si>
  <si>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</si>
  <si>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</si>
  <si>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</si>
  <si>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</si>
  <si>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</si>
  <si>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</si>
  <si>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</si>
  <si>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</si>
  <si>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</si>
  <si>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</si>
  <si>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</si>
  <si>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</si>
  <si>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</si>
  <si>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</si>
  <si>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</si>
  <si>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</si>
  <si>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</si>
  <si>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</si>
  <si>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</si>
  <si>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</si>
  <si>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</si>
  <si>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</si>
  <si>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</si>
  <si>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</si>
  <si>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</si>
  <si>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</si>
  <si>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</si>
  <si>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</si>
  <si>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</si>
  <si>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</si>
  <si>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</si>
  <si>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</si>
  <si>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</si>
  <si>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</si>
  <si>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</si>
  <si>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</si>
  <si>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</si>
  <si>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</si>
  <si>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</si>
  <si>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</si>
  <si>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</si>
  <si>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</si>
  <si>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</si>
  <si>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</si>
  <si>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</si>
  <si>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</si>
  <si>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</si>
  <si>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</si>
  <si>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</si>
  <si>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</si>
  <si>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</si>
  <si>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</si>
  <si>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</si>
  <si>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</si>
  <si>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</si>
  <si>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</si>
  <si>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</si>
  <si>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</si>
  <si>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</si>
  <si>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</si>
  <si>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</si>
  <si>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</si>
  <si>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</si>
  <si>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</si>
  <si>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</si>
  <si>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</si>
  <si>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</si>
  <si>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</si>
  <si>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</si>
  <si>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</si>
  <si>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</si>
  <si>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</si>
  <si>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</si>
  <si>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</si>
  <si>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</si>
  <si>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</si>
  <si>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</si>
  <si>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</si>
  <si>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</si>
  <si>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</si>
  <si>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</si>
  <si>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</si>
  <si>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</si>
  <si>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</si>
  <si>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</si>
  <si>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</si>
  <si>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</si>
  <si>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</si>
  <si>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</si>
  <si>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</si>
  <si>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</si>
  <si>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</si>
  <si>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</si>
  <si>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</si>
  <si>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</si>
  <si>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</si>
  <si>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</si>
  <si>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</si>
  <si>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</si>
  <si>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</si>
  <si>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</si>
  <si>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</si>
  <si>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</si>
  <si>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</si>
  <si>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</si>
  <si>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</si>
  <si>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</si>
  <si>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</si>
  <si>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</si>
  <si>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</si>
  <si>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</si>
  <si>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</si>
  <si>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</si>
  <si>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</si>
  <si>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</si>
  <si>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</si>
  <si>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</si>
  <si>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</si>
  <si>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</si>
  <si>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</si>
  <si>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</si>
  <si>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</si>
  <si>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</si>
  <si>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</si>
  <si>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</si>
  <si>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</si>
  <si>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</si>
  <si>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</si>
  <si>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</si>
  <si>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</si>
  <si>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</si>
  <si>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</si>
  <si>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</si>
  <si>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</si>
  <si>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</si>
  <si>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</si>
  <si>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</si>
  <si>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</si>
  <si>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</si>
  <si>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</si>
  <si>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</si>
  <si>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</si>
  <si>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</si>
  <si>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</si>
  <si>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</si>
  <si>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</si>
  <si>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</si>
  <si>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</si>
  <si>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</si>
  <si>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</si>
  <si>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</si>
  <si>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</si>
  <si>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</si>
  <si>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</si>
  <si>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</si>
  <si>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</si>
  <si>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</si>
  <si>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</si>
  <si>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</si>
  <si>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</si>
  <si>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</si>
  <si>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</si>
  <si>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</si>
  <si>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</si>
  <si>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</si>
  <si>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</si>
  <si>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</si>
  <si>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</si>
  <si>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</si>
  <si>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</si>
  <si>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</si>
  <si>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</si>
  <si>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</si>
  <si>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</si>
  <si>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</si>
  <si>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</si>
  <si>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</si>
  <si>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</si>
  <si>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</si>
  <si>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</si>
  <si>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</si>
  <si>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</si>
  <si>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</si>
  <si>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</si>
  <si>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</si>
  <si>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</si>
  <si>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</si>
  <si>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</si>
  <si>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</si>
  <si>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</si>
  <si>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</si>
  <si>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</si>
  <si>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</si>
  <si>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</si>
  <si>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</si>
  <si>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</si>
  <si>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</si>
  <si>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</si>
  <si>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</si>
  <si>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</si>
  <si>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</si>
  <si>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</si>
  <si>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</si>
  <si>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</si>
  <si>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</si>
  <si>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</si>
  <si>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</si>
  <si>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</si>
  <si>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</si>
  <si>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</si>
  <si>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</si>
  <si>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</si>
  <si>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</si>
  <si>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</si>
  <si>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</si>
  <si>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</si>
  <si>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</si>
  <si>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</si>
  <si>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</si>
  <si>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</si>
  <si>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</si>
  <si>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</si>
  <si>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</si>
  <si>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</si>
  <si>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</si>
  <si>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</si>
  <si>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</si>
  <si>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</si>
  <si>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</si>
  <si>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</si>
  <si>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</si>
  <si>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</si>
  <si>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</si>
  <si>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</si>
  <si>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</si>
  <si>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</si>
  <si>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</si>
  <si>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</si>
  <si>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</si>
  <si>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</si>
  <si>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</si>
  <si>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</si>
  <si>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</si>
  <si>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</si>
  <si>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</si>
  <si>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</si>
  <si>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</si>
  <si>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</si>
  <si>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</si>
  <si>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</si>
  <si>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</si>
  <si>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</si>
  <si>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</si>
  <si>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</si>
  <si>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</si>
  <si>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</si>
  <si>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</si>
  <si>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</si>
  <si>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</si>
  <si>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</si>
  <si>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</si>
  <si>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</si>
  <si>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</si>
  <si>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</si>
  <si>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</si>
  <si>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</si>
  <si>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</si>
  <si>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</si>
  <si>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</si>
  <si>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</si>
  <si>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</si>
  <si>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</si>
  <si>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</si>
  <si>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</si>
  <si>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</si>
  <si>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</si>
  <si>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</si>
  <si>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</si>
  <si>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</si>
  <si>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</si>
  <si>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</si>
  <si>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</si>
  <si>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</si>
  <si>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</si>
  <si>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</si>
  <si>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</si>
  <si>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</si>
  <si>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</si>
  <si>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</si>
  <si>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</si>
  <si>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</si>
  <si>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</si>
  <si>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</si>
  <si>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</si>
  <si>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</si>
  <si>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</si>
  <si>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</si>
  <si>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</si>
  <si>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</si>
  <si>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</si>
  <si>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</si>
  <si>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</si>
  <si>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</si>
  <si>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</si>
  <si>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</si>
  <si>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</si>
  <si>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</si>
  <si>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</si>
  <si>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</si>
  <si>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</si>
  <si>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</si>
  <si>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</si>
  <si>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</si>
  <si>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</si>
  <si>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</si>
  <si>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</si>
  <si>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</si>
  <si>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</si>
  <si>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</si>
  <si>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</si>
  <si>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</si>
  <si>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</si>
  <si>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</si>
  <si>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</si>
  <si>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</si>
  <si>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</si>
  <si>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</si>
  <si>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</si>
  <si>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</si>
  <si>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</si>
  <si>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</si>
  <si>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</si>
  <si>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</si>
  <si>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</si>
  <si>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</si>
  <si>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</si>
  <si>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</si>
  <si>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</si>
  <si>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</si>
  <si>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</si>
  <si>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</si>
  <si>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</si>
  <si>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</si>
  <si>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</si>
  <si>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</si>
  <si>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</si>
  <si>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</si>
  <si>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</si>
  <si>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</si>
  <si>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</si>
  <si>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</si>
  <si>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</si>
  <si>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</si>
  <si>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</si>
  <si>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</si>
  <si>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</si>
  <si>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</si>
  <si>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</si>
  <si>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</si>
  <si>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</si>
  <si>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</si>
  <si>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</si>
  <si>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</si>
  <si>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</si>
  <si>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</si>
  <si>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</si>
  <si>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</si>
  <si>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</si>
  <si>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</si>
  <si>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</si>
  <si>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</si>
  <si>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</si>
  <si>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</si>
  <si>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</si>
  <si>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</si>
  <si>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</si>
  <si>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</si>
  <si>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</si>
  <si>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</si>
  <si>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</si>
  <si>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</si>
  <si>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</si>
  <si>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</si>
  <si>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</si>
  <si>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</si>
  <si>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</si>
  <si>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</si>
  <si>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</si>
  <si>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</si>
  <si>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</si>
  <si>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</si>
  <si>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</si>
  <si>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</si>
  <si>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</si>
  <si>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</si>
  <si>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</si>
  <si>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</si>
  <si>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</si>
  <si>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</si>
  <si>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</si>
  <si>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</si>
  <si>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</si>
  <si>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</si>
  <si>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</si>
  <si>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</si>
  <si>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</si>
  <si>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</si>
  <si>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</si>
  <si>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</si>
  <si>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</si>
  <si>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</si>
  <si>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</si>
  <si>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</si>
  <si>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</si>
  <si>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</si>
  <si>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</si>
  <si>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</si>
  <si>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</si>
  <si>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</si>
  <si>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</si>
  <si>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</si>
  <si>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</si>
  <si>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</si>
  <si>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</si>
  <si>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</si>
  <si>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</si>
  <si>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</si>
  <si>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</si>
  <si>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</si>
  <si>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</si>
  <si>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</si>
  <si>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</si>
  <si>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</si>
  <si>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</si>
  <si>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</si>
  <si>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</si>
  <si>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</si>
  <si>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</si>
  <si>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</si>
  <si>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</si>
  <si>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</si>
  <si>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</si>
  <si>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</si>
  <si>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</si>
  <si>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</si>
  <si>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</si>
  <si>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</si>
  <si>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</si>
  <si>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</si>
  <si>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</si>
  <si>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</si>
  <si>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</si>
  <si>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</si>
  <si>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</si>
  <si>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</si>
  <si>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</si>
  <si>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</si>
  <si>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</si>
  <si>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</si>
  <si>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</si>
  <si>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</si>
  <si>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</si>
  <si>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</si>
  <si>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</si>
  <si>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</si>
  <si>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</si>
  <si>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</si>
  <si>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</si>
  <si>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</si>
  <si>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</si>
  <si>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</si>
  <si>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</si>
  <si>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</si>
  <si>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</si>
  <si>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</si>
  <si>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</si>
  <si>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</si>
  <si>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</si>
  <si>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</si>
  <si>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</si>
  <si>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</si>
  <si>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</si>
  <si>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</si>
  <si>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</si>
  <si>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</si>
  <si>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</si>
  <si>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</si>
  <si>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</si>
  <si>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</si>
  <si>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</si>
  <si>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</si>
  <si>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</si>
  <si>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</si>
  <si>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</si>
  <si>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</si>
  <si>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</si>
  <si>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</si>
  <si>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</si>
  <si>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</si>
  <si>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</si>
  <si>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</si>
  <si>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</si>
  <si>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</si>
  <si>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</si>
  <si>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</si>
  <si>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</si>
  <si>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</si>
  <si>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</si>
  <si>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</si>
  <si>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</si>
  <si>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</si>
  <si>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</si>
  <si>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</si>
  <si>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</si>
  <si>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</si>
  <si>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</si>
  <si>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</si>
  <si>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</si>
  <si>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</si>
  <si>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</si>
  <si>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</si>
  <si>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</si>
  <si>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</si>
  <si>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</si>
  <si>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</si>
  <si>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</si>
  <si>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</si>
  <si>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</si>
  <si>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</si>
  <si>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</si>
  <si>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</si>
  <si>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</si>
  <si>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</si>
  <si>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</si>
  <si>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</si>
  <si>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</si>
  <si>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</si>
  <si>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</si>
  <si>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</si>
  <si>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</si>
  <si>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</si>
  <si>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</si>
  <si>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</si>
  <si>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</si>
  <si>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</si>
  <si>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</si>
  <si>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</si>
  <si>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</si>
  <si>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</si>
  <si>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</si>
  <si>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</si>
  <si>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</si>
  <si>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</si>
  <si>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</si>
  <si>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</si>
  <si>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</si>
  <si>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</si>
  <si>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</si>
  <si>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</si>
  <si>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</si>
  <si>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</si>
  <si>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</si>
  <si>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</si>
  <si>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</si>
  <si>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</si>
  <si>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</si>
  <si>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</si>
  <si>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</si>
  <si>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</si>
  <si>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</si>
  <si>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</si>
  <si>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</si>
  <si>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</si>
  <si>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</si>
  <si>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</si>
  <si>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</si>
  <si>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</si>
  <si>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</si>
  <si>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</si>
  <si>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</si>
  <si>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</si>
  <si>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</si>
  <si>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</si>
  <si>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</si>
  <si>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</si>
  <si>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</si>
  <si>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</si>
  <si>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</si>
  <si>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</si>
  <si>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</si>
  <si>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</si>
  <si>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</si>
  <si>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</si>
  <si>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</si>
  <si>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</si>
  <si>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</si>
  <si>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</si>
  <si>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</si>
  <si>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</si>
  <si>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</si>
  <si>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</si>
  <si>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</si>
  <si>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</si>
  <si>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</si>
  <si>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</si>
  <si>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</si>
  <si>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</si>
  <si>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</si>
  <si>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</si>
  <si>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</si>
  <si>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</si>
  <si>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</si>
  <si>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</si>
  <si>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</si>
  <si>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</si>
  <si>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</si>
  <si>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</si>
  <si>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</si>
  <si>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</si>
  <si>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</si>
  <si>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</si>
  <si>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</si>
  <si>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</si>
  <si>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</si>
  <si>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</si>
  <si>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</si>
  <si>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</si>
  <si>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</si>
  <si>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</si>
  <si>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</si>
  <si>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</si>
  <si>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</si>
  <si>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</si>
  <si>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</si>
  <si>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</si>
  <si>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</si>
  <si>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</si>
  <si>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</si>
  <si>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</si>
  <si>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</si>
  <si>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</si>
  <si>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</si>
  <si>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</si>
  <si>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</si>
  <si>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</si>
  <si>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</si>
  <si>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</si>
  <si>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</si>
  <si>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</si>
  <si>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</si>
  <si>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</si>
  <si>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</si>
  <si>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</si>
  <si>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</si>
  <si>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</si>
  <si>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</si>
  <si>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</si>
  <si>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</si>
  <si>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</si>
  <si>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</si>
  <si>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</si>
  <si>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</si>
  <si>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</si>
  <si>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</si>
  <si>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</si>
  <si>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</si>
  <si>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</si>
  <si>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</si>
  <si>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</si>
  <si>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</si>
  <si>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</si>
  <si>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</si>
  <si>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</si>
  <si>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</si>
  <si>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</si>
  <si>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</si>
  <si>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</si>
  <si>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</si>
  <si>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</si>
  <si>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</si>
  <si>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</si>
  <si>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</si>
  <si>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</si>
  <si>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</si>
  <si>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</si>
  <si>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</si>
  <si>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</si>
  <si>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</si>
  <si>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</si>
  <si>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</si>
  <si>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</si>
  <si>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</si>
  <si>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</si>
  <si>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</si>
  <si>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</si>
  <si>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</si>
  <si>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</si>
  <si>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</si>
  <si>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</si>
  <si>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</si>
  <si>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</si>
  <si>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</si>
  <si>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</si>
  <si>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</si>
  <si>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</si>
  <si>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</si>
  <si>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</si>
  <si>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</si>
  <si>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</si>
  <si>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</si>
  <si>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</si>
  <si>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</si>
  <si>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</si>
  <si>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</si>
  <si>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</si>
  <si>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</si>
  <si>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</si>
  <si>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</si>
  <si>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</si>
  <si>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</si>
  <si>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</si>
  <si>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</si>
  <si>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</si>
  <si>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</si>
  <si>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</si>
  <si>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</si>
  <si>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</si>
  <si>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</si>
  <si>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</si>
  <si>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</si>
  <si>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</si>
  <si>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</si>
  <si>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</si>
  <si>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</si>
  <si>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</si>
  <si>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</si>
  <si>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</si>
  <si>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</si>
  <si>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</si>
  <si>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</si>
  <si>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</si>
  <si>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</si>
  <si>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</si>
  <si>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</si>
  <si>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</si>
  <si>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</si>
  <si>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</si>
  <si>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</si>
  <si>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</si>
  <si>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</si>
  <si>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</si>
  <si>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</si>
  <si>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</si>
  <si>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</si>
  <si>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</si>
  <si>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</si>
  <si>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</si>
  <si>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</si>
  <si>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</si>
  <si>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</si>
  <si>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</si>
  <si>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</si>
  <si>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</si>
  <si>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</si>
  <si>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</si>
  <si>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</si>
  <si>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</si>
  <si>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</si>
  <si>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</si>
  <si>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</si>
  <si>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</si>
  <si>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</si>
  <si>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</si>
  <si>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</si>
  <si>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</si>
  <si>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</si>
  <si>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</si>
  <si>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</si>
  <si>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</si>
  <si>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</si>
  <si>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</si>
  <si>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</si>
  <si>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</si>
  <si>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</si>
  <si>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</si>
  <si>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</si>
  <si>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</si>
  <si>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</si>
  <si>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</si>
  <si>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</si>
  <si>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</si>
  <si>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</si>
  <si>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</si>
  <si>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</si>
  <si>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</si>
  <si>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</si>
  <si>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</si>
  <si>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</si>
  <si>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</si>
  <si>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</si>
  <si>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</si>
  <si>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</si>
  <si>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</si>
  <si>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</si>
  <si>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</si>
  <si>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</si>
  <si>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</si>
  <si>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</si>
  <si>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</si>
  <si>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</si>
  <si>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</si>
  <si>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</si>
  <si>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</si>
  <si>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</si>
  <si>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</si>
  <si>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</si>
  <si>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</si>
  <si>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</si>
  <si>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</si>
  <si>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</si>
  <si>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</si>
  <si>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</si>
  <si>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</si>
  <si>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</si>
  <si>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</si>
  <si>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</si>
  <si>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</si>
  <si>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</si>
  <si>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</si>
  <si>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</si>
  <si>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</si>
  <si>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</si>
  <si>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</si>
  <si>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</si>
  <si>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</si>
  <si>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</si>
  <si>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</si>
  <si>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</si>
  <si>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</si>
  <si>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</si>
  <si>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</si>
  <si>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</si>
  <si>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</si>
  <si>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</si>
  <si>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</si>
  <si>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</si>
  <si>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</si>
  <si>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</si>
  <si>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</si>
  <si>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</si>
  <si>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</si>
  <si>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</si>
  <si>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</si>
  <si>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</si>
  <si>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</si>
  <si>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</si>
  <si>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</si>
  <si>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</si>
  <si>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</si>
  <si>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</si>
  <si>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</si>
  <si>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</si>
  <si>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</si>
  <si>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</si>
  <si>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</si>
  <si>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</si>
  <si>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</si>
  <si>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</si>
  <si>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</si>
  <si>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</si>
  <si>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</si>
  <si>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</si>
  <si>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</si>
  <si>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</si>
  <si>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</si>
  <si>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</si>
  <si>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</si>
  <si>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</si>
  <si>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</si>
  <si>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</si>
  <si>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</si>
  <si>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</si>
  <si>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</si>
  <si>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</si>
  <si>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</si>
  <si>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</si>
  <si>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</si>
  <si>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</si>
  <si>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</si>
  <si>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</si>
  <si>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</si>
  <si>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</si>
  <si>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</si>
  <si>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</si>
  <si>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</si>
  <si>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</si>
  <si>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</si>
  <si>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</si>
  <si>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</si>
  <si>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</si>
  <si>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</si>
  <si>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</si>
  <si>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</si>
  <si>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</si>
  <si>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</si>
  <si>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</si>
  <si>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</si>
  <si>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</si>
  <si>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</si>
  <si>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</si>
  <si>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</si>
  <si>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</si>
  <si>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</si>
  <si>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</si>
  <si>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</si>
  <si>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</si>
  <si>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</si>
  <si>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</si>
  <si>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</si>
  <si>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</si>
  <si>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</si>
  <si>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</si>
  <si>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</si>
  <si>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</si>
  <si>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</si>
  <si>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</si>
  <si>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</si>
  <si>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</si>
  <si>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</si>
  <si>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</si>
  <si>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</si>
  <si>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</si>
  <si>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</si>
  <si>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</si>
  <si>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</si>
  <si>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</si>
  <si>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</si>
  <si>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</si>
  <si>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</si>
  <si>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</si>
  <si>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</si>
  <si>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</si>
  <si>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</si>
  <si>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</si>
  <si>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</si>
  <si>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</si>
  <si>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</si>
  <si>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</si>
  <si>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</si>
  <si>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</si>
  <si>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</si>
  <si>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</si>
  <si>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</si>
  <si>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</si>
  <si>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</si>
  <si>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</si>
  <si>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</si>
  <si>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</si>
  <si>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</si>
  <si>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</si>
  <si>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</si>
  <si>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</si>
  <si>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</si>
  <si>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</si>
  <si>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</si>
  <si>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</si>
  <si>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</si>
  <si>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</si>
  <si>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</si>
  <si>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</si>
  <si>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</si>
  <si>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</si>
  <si>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</si>
  <si>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</si>
  <si>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</si>
  <si>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</si>
  <si>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</si>
  <si>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</si>
  <si>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</si>
  <si>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</si>
  <si>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</si>
  <si>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</si>
  <si>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</si>
  <si>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</si>
  <si>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</si>
  <si>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</si>
  <si>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</si>
  <si>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</si>
  <si>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</si>
  <si>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</si>
  <si>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</si>
  <si>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</si>
  <si>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</si>
  <si>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</si>
  <si>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</si>
  <si>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</si>
  <si>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</si>
  <si>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</si>
  <si>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</si>
  <si>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</si>
  <si>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</si>
  <si>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</si>
  <si>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</si>
  <si>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</si>
  <si>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</si>
  <si>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</si>
  <si>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</si>
  <si>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</si>
  <si>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</si>
  <si>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</si>
  <si>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</si>
  <si>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</si>
  <si>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</si>
  <si>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</si>
  <si>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</si>
  <si>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</si>
  <si>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</si>
  <si>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</si>
  <si>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</si>
  <si>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</si>
  <si>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</si>
  <si>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</si>
  <si>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</si>
  <si>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</si>
  <si>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</si>
  <si>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</si>
  <si>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</si>
  <si>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</si>
  <si>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</si>
  <si>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</si>
  <si>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</si>
  <si>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</si>
  <si>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</si>
  <si>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</si>
  <si>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</si>
  <si>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</si>
  <si>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</si>
  <si>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</si>
  <si>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</si>
  <si>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</si>
  <si>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</si>
  <si>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</si>
  <si>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</si>
  <si>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</si>
  <si>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</si>
  <si>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</si>
  <si>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</si>
  <si>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</si>
  <si>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</si>
  <si>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</si>
  <si>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</si>
  <si>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</si>
  <si>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</si>
  <si>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</si>
  <si>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</si>
  <si>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</si>
  <si>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</si>
  <si>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</si>
  <si>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</si>
  <si>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</si>
  <si>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</si>
  <si>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</si>
  <si>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</si>
  <si>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</si>
  <si>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</si>
  <si>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</si>
  <si>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</si>
  <si>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</si>
  <si>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</si>
  <si>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</si>
  <si>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</si>
  <si>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</si>
  <si>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</si>
  <si>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</si>
  <si>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</si>
  <si>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</si>
  <si>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</si>
  <si>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</si>
  <si>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</si>
  <si>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</si>
  <si>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</si>
  <si>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</si>
  <si>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</si>
  <si>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</si>
  <si>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</si>
  <si>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</si>
  <si>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</si>
  <si>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</si>
  <si>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</si>
  <si>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</si>
  <si>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</si>
  <si>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</si>
  <si>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</si>
  <si>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</si>
  <si>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</si>
  <si>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</si>
  <si>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</si>
  <si>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</si>
  <si>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</si>
  <si>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</si>
  <si>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</si>
  <si>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</si>
  <si>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</si>
  <si>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</si>
  <si>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</si>
  <si>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</si>
  <si>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</si>
  <si>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</si>
  <si>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</si>
  <si>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</si>
  <si>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</si>
  <si>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</si>
  <si>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</si>
  <si>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</si>
  <si>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</si>
  <si>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</si>
  <si>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</si>
  <si>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</si>
  <si>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</si>
  <si>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</si>
  <si>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</si>
  <si>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</si>
  <si>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</si>
  <si>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</si>
  <si>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</si>
  <si>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</si>
  <si>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</si>
  <si>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</si>
  <si>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</si>
  <si>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</si>
  <si>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</si>
  <si>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</si>
  <si>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</si>
  <si>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</si>
  <si>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</si>
  <si>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</si>
  <si>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</si>
  <si>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</si>
  <si>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</si>
  <si>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</si>
  <si>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</si>
  <si>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</si>
  <si>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</si>
  <si>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</si>
  <si>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</si>
  <si>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</si>
  <si>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</si>
  <si>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</si>
  <si>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</si>
  <si>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</si>
  <si>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</si>
  <si>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</si>
  <si>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</si>
  <si>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</si>
  <si>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</si>
  <si>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</si>
  <si>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</si>
  <si>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</si>
  <si>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</si>
  <si>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</si>
  <si>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</si>
  <si>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</si>
  <si>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</si>
  <si>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</si>
  <si>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</si>
  <si>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</si>
  <si>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</si>
  <si>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</si>
  <si>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</si>
  <si>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</si>
  <si>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</si>
  <si>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</si>
  <si>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</si>
  <si>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</si>
  <si>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</si>
  <si>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</si>
  <si>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</si>
  <si>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</si>
  <si>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</si>
  <si>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</si>
  <si>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</si>
  <si>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</si>
  <si>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</si>
  <si>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</si>
  <si>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</si>
  <si>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</si>
  <si>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</si>
  <si>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</si>
  <si>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</si>
  <si>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</si>
  <si>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</si>
  <si>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</si>
  <si>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</si>
  <si>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</si>
  <si>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</si>
  <si>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</si>
  <si>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</si>
  <si>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</si>
  <si>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</si>
  <si>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</si>
  <si>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</si>
  <si>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</si>
  <si>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</si>
  <si>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</si>
  <si>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</si>
  <si>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</si>
  <si>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</si>
  <si>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</si>
  <si>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</si>
  <si>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</si>
  <si>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</si>
  <si>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</si>
  <si>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</si>
  <si>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</si>
  <si>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</si>
  <si>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</si>
  <si>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</si>
  <si>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</si>
  <si>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</si>
  <si>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</si>
  <si>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</si>
  <si>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</si>
  <si>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</si>
  <si>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</si>
  <si>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</si>
  <si>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</si>
  <si>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</si>
  <si>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</si>
  <si>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</si>
  <si>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</si>
  <si>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</si>
  <si>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</si>
  <si>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</si>
  <si>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</si>
  <si>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</si>
  <si>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</si>
  <si>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</si>
  <si>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</si>
  <si>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</si>
  <si>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</si>
  <si>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</si>
  <si>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</si>
  <si>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</si>
  <si>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</si>
  <si>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</si>
  <si>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</si>
  <si>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</si>
  <si>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</si>
  <si>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</si>
  <si>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</si>
  <si>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</si>
  <si>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</si>
  <si>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</si>
  <si>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</si>
  <si>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</si>
  <si>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</si>
  <si>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</si>
  <si>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</si>
  <si>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</si>
  <si>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</si>
  <si>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</si>
  <si>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</si>
  <si>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</si>
  <si>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</si>
  <si>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</si>
  <si>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</si>
  <si>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</si>
  <si>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</si>
  <si>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</si>
  <si>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</si>
  <si>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</si>
  <si>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</si>
  <si>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</si>
  <si>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</si>
  <si>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</si>
  <si>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</si>
  <si>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</si>
  <si>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</si>
  <si>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</si>
  <si>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</si>
  <si>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</si>
  <si>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</si>
  <si>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</si>
  <si>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</si>
  <si>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</si>
  <si>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</si>
  <si>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</si>
  <si>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</si>
  <si>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</si>
  <si>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</si>
  <si>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</si>
  <si>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</si>
  <si>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</si>
  <si>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</si>
  <si>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</si>
  <si>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</si>
  <si>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</si>
  <si>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</si>
  <si>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</si>
  <si>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</si>
  <si>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</si>
  <si>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</si>
  <si>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</si>
  <si>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</si>
  <si>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</si>
  <si>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</si>
  <si>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</si>
  <si>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</si>
  <si>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</si>
  <si>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</si>
  <si>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</si>
  <si>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</si>
  <si>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</si>
  <si>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</si>
  <si>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</si>
  <si>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</si>
  <si>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</si>
  <si>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</si>
  <si>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</si>
  <si>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</si>
  <si>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</si>
  <si>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</si>
  <si>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</si>
  <si>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</si>
  <si>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</si>
  <si>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</si>
  <si>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</si>
  <si>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</si>
  <si>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</si>
  <si>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</si>
  <si>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</si>
  <si>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</si>
  <si>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</si>
  <si>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</si>
  <si>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</si>
  <si>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</si>
  <si>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</si>
  <si>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</si>
  <si>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</si>
  <si>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</si>
  <si>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</si>
  <si>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</si>
  <si>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</si>
  <si>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</si>
  <si>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</si>
  <si>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</si>
  <si>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</si>
  <si>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</si>
  <si>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</si>
  <si>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</si>
  <si>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</si>
  <si>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</si>
  <si>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</si>
  <si>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</si>
  <si>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</si>
  <si>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</si>
  <si>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</si>
  <si>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</si>
  <si>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</si>
  <si>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</si>
  <si>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</si>
  <si>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</si>
  <si>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</si>
  <si>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</si>
  <si>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</si>
  <si>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</si>
  <si>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</si>
  <si>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</si>
  <si>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</si>
  <si>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</si>
  <si>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</si>
  <si>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</si>
  <si>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</si>
  <si>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</si>
  <si>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</si>
  <si>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</si>
  <si>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</si>
  <si>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</si>
  <si>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</si>
  <si>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</si>
  <si>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</si>
  <si>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</si>
  <si>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</si>
  <si>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</si>
  <si>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</si>
  <si>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</si>
  <si>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</si>
  <si>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</si>
  <si>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</si>
  <si>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</si>
  <si>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</si>
  <si>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</si>
  <si>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</si>
  <si>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</si>
  <si>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</si>
  <si>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</si>
  <si>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</si>
  <si>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</si>
  <si>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</si>
  <si>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</si>
  <si>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</si>
  <si>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</si>
  <si>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</si>
  <si>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</si>
  <si>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</si>
  <si>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</si>
  <si>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</si>
  <si>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</si>
  <si>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</si>
  <si>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</si>
  <si>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</si>
  <si>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</si>
  <si>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</si>
  <si>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</si>
  <si>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</si>
  <si>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</si>
  <si>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</si>
  <si>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</si>
  <si>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</si>
  <si>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</si>
  <si>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</si>
  <si>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</si>
  <si>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</si>
  <si>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</si>
  <si>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</si>
  <si>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</si>
  <si>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</si>
  <si>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</si>
  <si>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</si>
  <si>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</si>
  <si>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</si>
  <si>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</si>
  <si>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</si>
  <si>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</si>
  <si>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</si>
  <si>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</si>
  <si>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</si>
  <si>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</si>
  <si>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</si>
  <si>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</si>
  <si>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</si>
  <si>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</si>
  <si>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</si>
  <si>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</si>
  <si>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</si>
  <si>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</si>
  <si>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</si>
  <si>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</si>
  <si>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</si>
  <si>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</si>
  <si>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</si>
  <si>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</si>
  <si>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</si>
  <si>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</si>
  <si>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</si>
  <si>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</si>
  <si>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</si>
  <si>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</si>
  <si>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</si>
  <si>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</si>
  <si>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</si>
  <si>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</si>
  <si>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</si>
  <si>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</si>
  <si>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</si>
  <si>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</si>
  <si>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</si>
  <si>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</si>
  <si>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</si>
  <si>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</si>
  <si>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</si>
  <si>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</si>
  <si>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</si>
  <si>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</si>
  <si>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</si>
  <si>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</si>
  <si>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</si>
  <si>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</si>
  <si>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</si>
  <si>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</si>
  <si>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</si>
  <si>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</si>
  <si>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</si>
  <si>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</si>
  <si>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</si>
  <si>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</si>
  <si>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</si>
  <si>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</si>
  <si>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</si>
  <si>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</si>
  <si>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</si>
  <si>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</si>
  <si>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</si>
  <si>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</si>
  <si>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</si>
  <si>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</si>
  <si>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</si>
  <si>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</si>
  <si>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</si>
  <si>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</si>
  <si>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</si>
  <si>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</si>
  <si>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</si>
  <si>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</si>
  <si>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</si>
  <si>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</si>
  <si>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</si>
  <si>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</si>
  <si>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</si>
  <si>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</si>
  <si>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</si>
  <si>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</si>
  <si>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</si>
  <si>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</si>
  <si>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</si>
  <si>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</si>
  <si>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</si>
  <si>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</si>
  <si>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</si>
  <si>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</si>
  <si>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</si>
  <si>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</si>
  <si>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</si>
  <si>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</si>
  <si>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</si>
  <si>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</si>
  <si>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</si>
  <si>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</si>
  <si>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</si>
  <si>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</si>
  <si>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</si>
  <si>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</si>
  <si>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</si>
  <si>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</si>
  <si>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</si>
  <si>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</si>
  <si>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</si>
  <si>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</si>
  <si>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</si>
  <si>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</si>
  <si>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</si>
  <si>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</si>
  <si>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</si>
  <si>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</si>
  <si>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</si>
  <si>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</si>
  <si>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</si>
  <si>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</si>
  <si>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</si>
  <si>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</si>
  <si>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</si>
  <si>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</si>
  <si>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</si>
  <si>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</si>
  <si>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</si>
  <si>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</si>
  <si>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</si>
  <si>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</si>
  <si>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</si>
  <si>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</si>
  <si>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</si>
  <si>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</si>
  <si>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</si>
  <si>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</si>
  <si>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</si>
  <si>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</si>
  <si>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</si>
  <si>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</si>
  <si>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</si>
  <si>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</si>
  <si>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</si>
  <si>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</si>
  <si>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</si>
  <si>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</si>
  <si>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</si>
  <si>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</si>
  <si>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</si>
  <si>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</si>
  <si>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</si>
  <si>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</si>
  <si>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</si>
  <si>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</si>
  <si>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</si>
  <si>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</si>
  <si>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</si>
  <si>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</si>
  <si>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</si>
  <si>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</si>
  <si>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</si>
  <si>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</si>
  <si>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</si>
  <si>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</si>
  <si>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</si>
  <si>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</si>
  <si>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</si>
  <si>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</si>
  <si>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</si>
  <si>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</si>
  <si>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</si>
  <si>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</si>
  <si>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</si>
  <si>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</si>
  <si>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</si>
  <si>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</si>
  <si>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</si>
  <si>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</si>
  <si>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</si>
  <si>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</si>
  <si>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</si>
  <si>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</si>
  <si>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</si>
  <si>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</si>
  <si>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</si>
  <si>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</si>
  <si>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</si>
  <si>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</si>
  <si>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</si>
  <si>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</si>
  <si>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</si>
  <si>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</si>
  <si>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</si>
  <si>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</si>
  <si>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</si>
  <si>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</si>
  <si>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</si>
  <si>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</si>
  <si>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</si>
  <si>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</si>
  <si>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</si>
  <si>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</si>
  <si>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</si>
  <si>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</si>
  <si>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</si>
  <si>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</si>
  <si>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</si>
  <si>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</si>
  <si>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</si>
  <si>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</si>
  <si>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</si>
  <si>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</si>
  <si>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</si>
  <si>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</si>
  <si>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</si>
  <si>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</si>
  <si>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</si>
  <si>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</si>
  <si>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</si>
  <si>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</si>
  <si>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</si>
  <si>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</si>
  <si>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</si>
  <si>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</si>
  <si>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</si>
  <si>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</si>
  <si>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</si>
  <si>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</si>
  <si>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</si>
  <si>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</si>
  <si>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</si>
  <si>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</si>
  <si>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</si>
  <si>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</si>
  <si>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</si>
  <si>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</si>
  <si>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</si>
  <si>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</si>
  <si>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</si>
  <si>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</si>
  <si>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</si>
  <si>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</si>
  <si>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</si>
  <si>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</si>
  <si>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</si>
  <si>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</si>
  <si>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</si>
  <si>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</si>
  <si>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</si>
  <si>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</si>
  <si>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</si>
  <si>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</si>
  <si>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</si>
  <si>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</si>
  <si>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</si>
  <si>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</si>
  <si>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</si>
  <si>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</si>
  <si>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</si>
  <si>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</si>
  <si>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</si>
  <si>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</si>
  <si>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</si>
  <si>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</si>
  <si>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</si>
  <si>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</si>
  <si>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</si>
  <si>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</si>
  <si>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</si>
  <si>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</si>
  <si>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</si>
  <si>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</si>
  <si>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</si>
  <si>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</si>
  <si>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</si>
  <si>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</si>
  <si>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</si>
  <si>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</si>
  <si>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</si>
  <si>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</si>
  <si>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</si>
  <si>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</si>
  <si>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</si>
  <si>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</si>
  <si>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</si>
  <si>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</si>
  <si>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</si>
  <si>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</si>
  <si>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</si>
  <si>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</si>
  <si>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</si>
  <si>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</si>
  <si>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</si>
  <si>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</si>
  <si>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</si>
  <si>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</si>
  <si>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</si>
  <si>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</si>
  <si>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</si>
  <si>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</si>
  <si>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</si>
  <si>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</si>
  <si>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</si>
  <si>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</si>
  <si>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</si>
  <si>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</si>
  <si>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</si>
  <si>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</si>
  <si>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</si>
  <si>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</si>
  <si>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</si>
  <si>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</si>
  <si>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</si>
  <si>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</si>
  <si>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</si>
  <si>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</si>
  <si>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</si>
  <si>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</si>
  <si>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</si>
  <si>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</si>
  <si>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</si>
  <si>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</si>
  <si>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</si>
  <si>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</si>
  <si>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</si>
  <si>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</si>
  <si>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</si>
  <si>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</si>
  <si>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</si>
  <si>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</si>
  <si>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</si>
  <si>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</si>
  <si>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</si>
  <si>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</si>
  <si>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</si>
  <si>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</si>
  <si>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</si>
  <si>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</si>
  <si>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</si>
  <si>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</si>
  <si>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</si>
  <si>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</si>
  <si>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</si>
  <si>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</si>
  <si>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</si>
  <si>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</si>
  <si>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</si>
  <si>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</si>
  <si>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</si>
  <si>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</si>
  <si>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</si>
  <si>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</si>
  <si>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</si>
  <si>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</si>
  <si>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</si>
  <si>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</si>
  <si>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</si>
  <si>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</si>
  <si>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</si>
  <si>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</si>
  <si>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</si>
  <si>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</si>
  <si>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</si>
  <si>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</si>
  <si>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</si>
  <si>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</si>
  <si>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</si>
  <si>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</si>
  <si>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</si>
  <si>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</si>
  <si>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</si>
  <si>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</si>
  <si>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</si>
  <si>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</si>
  <si>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</si>
  <si>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</si>
  <si>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</si>
  <si>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</si>
  <si>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</si>
  <si>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</si>
  <si>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</si>
  <si>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</si>
  <si>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</si>
  <si>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</si>
  <si>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</si>
  <si>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</si>
  <si>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</si>
  <si>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</si>
  <si>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</si>
  <si>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</si>
  <si>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</si>
  <si>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</si>
  <si>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</si>
  <si>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</si>
  <si>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</si>
  <si>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</si>
  <si>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</si>
  <si>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</si>
  <si>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</si>
  <si>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</si>
  <si>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</si>
  <si>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</si>
  <si>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</si>
  <si>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</si>
  <si>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</si>
  <si>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</si>
  <si>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</si>
  <si>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</si>
  <si>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</si>
  <si>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</si>
  <si>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</si>
  <si>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</si>
  <si>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</si>
  <si>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</si>
  <si>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</si>
  <si>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</si>
  <si>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</si>
  <si>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</si>
  <si>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</si>
  <si>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</si>
  <si>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</si>
  <si>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</si>
  <si>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</si>
  <si>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</si>
  <si>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</si>
  <si>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</si>
  <si>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</si>
  <si>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</si>
  <si>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</si>
  <si>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</si>
  <si>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</si>
  <si>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</si>
  <si>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</si>
  <si>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</si>
  <si>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</si>
  <si>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</si>
  <si>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</si>
  <si>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</si>
  <si>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</si>
  <si>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</si>
  <si>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</si>
  <si>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</si>
  <si>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</si>
  <si>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</si>
  <si>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</si>
  <si>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</si>
  <si>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</si>
  <si>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</si>
  <si>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</si>
  <si>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</si>
  <si>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</si>
  <si>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</si>
  <si>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</si>
  <si>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</si>
  <si>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</si>
  <si>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</si>
  <si>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</si>
  <si>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</si>
  <si>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</si>
  <si>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</si>
  <si>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</si>
  <si>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</si>
  <si>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</si>
  <si>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</si>
  <si>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</si>
  <si>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</si>
  <si>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</si>
  <si>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</si>
  <si>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</si>
  <si>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</si>
  <si>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</si>
  <si>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</si>
  <si>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</si>
  <si>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</si>
  <si>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</si>
  <si>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</si>
  <si>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</si>
  <si>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</si>
  <si>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</si>
  <si>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</si>
  <si>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</si>
  <si>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</si>
  <si>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</si>
  <si>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</si>
  <si>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</si>
  <si>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</si>
  <si>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</si>
  <si>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</si>
  <si>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</si>
  <si>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</si>
  <si>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</si>
  <si>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</si>
  <si>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</si>
  <si>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</si>
  <si>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</si>
  <si>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</si>
  <si>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</si>
  <si>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</si>
  <si>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</si>
  <si>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</si>
  <si>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</si>
  <si>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</si>
  <si>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</si>
  <si>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</si>
  <si>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</si>
  <si>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</si>
  <si>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</si>
  <si>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</si>
  <si>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</si>
  <si>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</si>
  <si>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</si>
  <si>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</si>
  <si>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</si>
  <si>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</si>
  <si>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</si>
  <si>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</si>
  <si>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</si>
  <si>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</si>
  <si>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</si>
  <si>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</si>
  <si>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</si>
  <si>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</si>
  <si>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</si>
  <si>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</si>
  <si>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</si>
  <si>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</si>
  <si>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</si>
  <si>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</si>
  <si>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</si>
  <si>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</si>
  <si>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</si>
  <si>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</si>
  <si>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</si>
  <si>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</si>
  <si>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</si>
  <si>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</si>
  <si>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</si>
  <si>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</si>
  <si>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</si>
  <si>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</si>
  <si>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</si>
  <si>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</si>
  <si>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</si>
  <si>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</si>
  <si>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</si>
  <si>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</si>
  <si>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</si>
  <si>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</si>
  <si>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</si>
  <si>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</si>
  <si>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</si>
  <si>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</si>
  <si>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</si>
  <si>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</si>
  <si>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</si>
  <si>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</si>
  <si>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</si>
  <si>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</si>
  <si>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</si>
  <si>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</si>
  <si>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</si>
  <si>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</si>
  <si>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</si>
  <si>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</si>
  <si>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</si>
  <si>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</si>
  <si>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</si>
  <si>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</si>
  <si>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</si>
  <si>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</si>
  <si>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</si>
  <si>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</si>
  <si>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</si>
  <si>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</si>
  <si>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</si>
  <si>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</si>
  <si>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</si>
  <si>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</si>
  <si>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</si>
  <si>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</si>
  <si>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</si>
  <si>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</si>
  <si>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</si>
  <si>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</si>
  <si>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</si>
  <si>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</si>
  <si>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</si>
  <si>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</si>
  <si>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</si>
  <si>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</si>
  <si>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</si>
  <si>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</si>
  <si>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</si>
  <si>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</si>
  <si>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</si>
  <si>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</si>
  <si>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</si>
  <si>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</si>
  <si>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</si>
  <si>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</si>
  <si>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</si>
  <si>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</si>
  <si>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</si>
  <si>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</si>
  <si>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</si>
  <si>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</si>
  <si>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</si>
  <si>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</si>
  <si>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</si>
  <si>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</si>
  <si>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</si>
  <si>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</si>
  <si>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</si>
  <si>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</si>
  <si>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</si>
  <si>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</si>
  <si>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</si>
  <si>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</si>
  <si>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</si>
  <si>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</si>
  <si>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</si>
  <si>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</si>
  <si>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</si>
  <si>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</si>
  <si>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</si>
  <si>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</si>
  <si>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</si>
  <si>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</si>
  <si>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</si>
  <si>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</si>
  <si>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</si>
  <si>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</si>
  <si>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</si>
  <si>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</si>
  <si>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</si>
  <si>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</si>
  <si>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</si>
  <si>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</si>
  <si>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</si>
  <si>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</si>
  <si>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</si>
  <si>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</si>
  <si>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</si>
  <si>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</si>
  <si>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</si>
  <si>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</si>
  <si>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</si>
  <si>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</si>
  <si>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</si>
  <si>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</si>
  <si>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</si>
  <si>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</si>
  <si>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</si>
  <si>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</si>
  <si>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</si>
  <si>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</si>
  <si>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</si>
  <si>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</si>
  <si>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</si>
  <si>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</si>
  <si>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</si>
  <si>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</si>
  <si>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</si>
  <si>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</si>
  <si>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</si>
  <si>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</si>
  <si>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</si>
  <si>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</si>
  <si>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</si>
  <si>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</si>
  <si>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</si>
  <si>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</si>
  <si>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</si>
  <si>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</si>
  <si>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</si>
  <si>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</si>
  <si>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</si>
  <si>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</si>
  <si>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</si>
  <si>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</si>
  <si>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</si>
  <si>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</si>
  <si>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</si>
  <si>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</si>
  <si>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</si>
  <si>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</si>
  <si>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</si>
  <si>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</si>
  <si>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</si>
  <si>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</si>
  <si>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</si>
  <si>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</si>
  <si>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</si>
  <si>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</si>
  <si>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</si>
  <si>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</si>
  <si>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</si>
  <si>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</si>
  <si>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</si>
  <si>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</si>
  <si>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</si>
  <si>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</si>
  <si>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</si>
  <si>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</si>
  <si>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</si>
  <si>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</si>
  <si>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</si>
  <si>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</si>
  <si>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</si>
  <si>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</si>
  <si>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</si>
  <si>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</si>
  <si>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</si>
  <si>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</si>
  <si>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</si>
  <si>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</si>
  <si>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</si>
  <si>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</si>
  <si>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</si>
  <si>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</si>
  <si>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</si>
  <si>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</si>
  <si>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</si>
  <si>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</si>
  <si>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</si>
  <si>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</si>
  <si>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</si>
  <si>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</si>
  <si>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</si>
  <si>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</si>
  <si>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</si>
  <si>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</si>
  <si>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</si>
  <si>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</si>
  <si>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</si>
  <si>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</si>
  <si>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</si>
  <si>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</si>
  <si>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</si>
  <si>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</si>
  <si>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</si>
  <si>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</si>
  <si>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</si>
  <si>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</si>
  <si>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</si>
  <si>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</si>
  <si>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</si>
  <si>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</si>
  <si>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</si>
  <si>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</si>
  <si>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</si>
  <si>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</si>
  <si>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</si>
  <si>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</si>
  <si>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</si>
  <si>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</si>
  <si>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</si>
  <si>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</si>
  <si>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</si>
  <si>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</si>
  <si>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</si>
  <si>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</si>
  <si>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</si>
  <si>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</si>
  <si>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</si>
  <si>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</si>
  <si>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</si>
  <si>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</si>
  <si>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</si>
  <si>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</si>
  <si>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</si>
  <si>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</si>
  <si>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</si>
  <si>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</si>
  <si>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</si>
  <si>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</si>
  <si>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</si>
  <si>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</si>
  <si>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</si>
  <si>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</si>
  <si>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</si>
  <si>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</si>
  <si>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</si>
  <si>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</si>
  <si>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</si>
  <si>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</si>
  <si>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</si>
  <si>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</si>
  <si>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</si>
  <si>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</si>
  <si>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</si>
  <si>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</si>
  <si>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</si>
  <si>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</si>
  <si>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</si>
  <si>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</si>
  <si>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</si>
  <si>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</si>
  <si>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</si>
  <si>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</si>
  <si>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</si>
  <si>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</si>
  <si>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</si>
  <si>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</si>
  <si>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</si>
  <si>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</si>
  <si>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</si>
  <si>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</si>
  <si>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</si>
  <si>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</si>
  <si>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</si>
  <si>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</si>
  <si>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</si>
  <si>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</si>
  <si>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</si>
  <si>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</si>
  <si>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</si>
  <si>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</si>
  <si>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</si>
  <si>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</si>
  <si>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</si>
  <si>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</si>
  <si>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</si>
  <si>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</si>
  <si>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</si>
  <si>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</si>
  <si>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</si>
  <si>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</si>
  <si>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</si>
  <si>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</si>
  <si>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</si>
  <si>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</si>
  <si>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</si>
  <si>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</si>
  <si>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</si>
  <si>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</si>
  <si>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</si>
  <si>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</si>
  <si>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</si>
  <si>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</si>
  <si>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</si>
  <si>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</si>
  <si>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</si>
  <si>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</si>
  <si>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</si>
  <si>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</si>
  <si>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</si>
  <si>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</si>
  <si>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</si>
  <si>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</si>
  <si>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</si>
  <si>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</si>
  <si>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</si>
  <si>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</si>
  <si>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</si>
  <si>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</si>
  <si>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</si>
  <si>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</si>
  <si>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</si>
  <si>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</si>
  <si>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</si>
  <si>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</si>
  <si>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</si>
  <si>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</si>
  <si>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</si>
  <si>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</si>
  <si>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</si>
  <si>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</si>
  <si>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</si>
  <si>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</si>
  <si>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</si>
  <si>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</si>
  <si>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</si>
  <si>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</si>
  <si>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</si>
  <si>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</si>
  <si>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</si>
  <si>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</si>
  <si>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</si>
  <si>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</si>
  <si>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</si>
  <si>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</si>
  <si>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</si>
  <si>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</si>
  <si>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</si>
  <si>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</si>
  <si>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</si>
  <si>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</si>
  <si>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</si>
  <si>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</si>
  <si>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</si>
  <si>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</si>
  <si>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</si>
  <si>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</si>
  <si>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</si>
  <si>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</si>
  <si>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</si>
  <si>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</si>
  <si>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</si>
  <si>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</si>
  <si>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</si>
  <si>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</si>
  <si>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</si>
  <si>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</si>
  <si>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</si>
  <si>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</si>
  <si>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</si>
  <si>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</si>
  <si>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</si>
  <si>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</si>
  <si>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</si>
  <si>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</si>
  <si>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</si>
  <si>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</si>
  <si>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</si>
  <si>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</si>
  <si>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</si>
  <si>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</si>
  <si>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</si>
  <si>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</si>
  <si>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</si>
  <si>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</si>
  <si>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</si>
  <si>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</si>
  <si>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</si>
  <si>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</si>
  <si>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</si>
  <si>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</si>
  <si>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</si>
  <si>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</si>
  <si>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</si>
  <si>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</si>
  <si>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</si>
  <si>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</si>
  <si>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</si>
  <si>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</si>
  <si>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</si>
  <si>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</si>
  <si>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</si>
  <si>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</si>
  <si>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</si>
  <si>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</si>
  <si>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</si>
  <si>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</si>
  <si>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</si>
  <si>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</si>
  <si>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</si>
  <si>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</si>
  <si>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</si>
  <si>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</si>
  <si>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</si>
  <si>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</si>
  <si>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</si>
  <si>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</si>
  <si>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</si>
  <si>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</si>
  <si>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</si>
  <si>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</si>
  <si>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</si>
  <si>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</si>
  <si>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</si>
  <si>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</si>
  <si>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</si>
  <si>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</si>
  <si>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</si>
  <si>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</si>
  <si>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</si>
  <si>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</si>
  <si>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</si>
  <si>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</si>
  <si>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</si>
  <si>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</si>
  <si>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</si>
  <si>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</si>
  <si>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</si>
  <si>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</si>
  <si>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</si>
  <si>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</si>
  <si>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</si>
  <si>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</si>
  <si>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</si>
  <si>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</si>
  <si>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</si>
  <si>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</si>
  <si>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</si>
  <si>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</si>
  <si>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</si>
  <si>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</si>
  <si>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</si>
  <si>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</si>
  <si>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</si>
  <si>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</si>
  <si>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</si>
  <si>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</si>
  <si>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</si>
  <si>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</si>
  <si>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</si>
  <si>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</si>
  <si>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</si>
  <si>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</si>
  <si>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</si>
  <si>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</si>
  <si>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</si>
  <si>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</si>
  <si>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</si>
  <si>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</si>
  <si>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</si>
  <si>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</si>
  <si>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</si>
  <si>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</si>
  <si>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</si>
  <si>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</si>
  <si>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</si>
  <si>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</si>
  <si>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</si>
  <si>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</si>
  <si>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</si>
  <si>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</si>
  <si>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</si>
  <si>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</si>
  <si>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</si>
  <si>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</si>
  <si>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</si>
  <si>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</si>
  <si>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</si>
  <si>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</si>
  <si>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</si>
  <si>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</si>
  <si>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</si>
  <si>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</si>
  <si>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</si>
  <si>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</si>
  <si>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</si>
  <si>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</si>
  <si>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</si>
  <si>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</si>
  <si>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</si>
  <si>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</si>
  <si>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</si>
  <si>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</si>
  <si>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</si>
  <si>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</si>
  <si>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</si>
  <si>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</si>
  <si>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</si>
  <si>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</si>
  <si>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</si>
  <si>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</si>
  <si>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</si>
  <si>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</si>
  <si>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</si>
  <si>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</si>
  <si>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</si>
  <si>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</si>
  <si>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</si>
  <si>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</si>
  <si>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</si>
  <si>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</si>
  <si>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</si>
  <si>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</si>
  <si>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</si>
  <si>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</si>
  <si>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</si>
  <si>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</si>
  <si>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</si>
  <si>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</si>
  <si>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</si>
  <si>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</si>
  <si>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</si>
  <si>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</si>
  <si>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</si>
  <si>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</si>
  <si>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</si>
  <si>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</si>
  <si>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</si>
  <si>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</si>
  <si>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</si>
  <si>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</si>
  <si>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</si>
  <si>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</si>
  <si>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</si>
  <si>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</si>
  <si>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</si>
  <si>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</si>
  <si>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</si>
  <si>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</si>
  <si>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</si>
  <si>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</si>
  <si>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</si>
  <si>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</si>
  <si>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</si>
  <si>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</si>
  <si>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</si>
  <si>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</si>
  <si>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</si>
  <si>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</si>
  <si>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</si>
  <si>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</si>
  <si>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</si>
  <si>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</si>
  <si>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</si>
  <si>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</si>
  <si>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</si>
  <si>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</si>
  <si>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</si>
  <si>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</si>
  <si>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</si>
  <si>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</si>
  <si>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</si>
  <si>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</si>
  <si>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</si>
  <si>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</si>
  <si>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</si>
  <si>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</si>
  <si>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</si>
  <si>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</si>
  <si>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</si>
  <si>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</si>
  <si>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</si>
  <si>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</si>
  <si>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</si>
  <si>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</si>
  <si>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</si>
  <si>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</si>
  <si>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</si>
  <si>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</si>
  <si>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</si>
  <si>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</si>
  <si>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</si>
  <si>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</si>
  <si>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</si>
  <si>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</si>
  <si>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</si>
  <si>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</si>
  <si>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</si>
  <si>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</si>
  <si>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</si>
  <si>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</si>
  <si>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</si>
  <si>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</si>
  <si>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</si>
  <si>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</si>
  <si>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</si>
  <si>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</si>
  <si>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</si>
  <si>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</si>
  <si>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</si>
  <si>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</si>
  <si>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</si>
  <si>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</si>
  <si>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</si>
  <si>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</si>
  <si>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</si>
  <si>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</si>
  <si>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</si>
  <si>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</si>
  <si>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</si>
  <si>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</si>
  <si>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</si>
  <si>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</si>
  <si>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</si>
  <si>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</si>
  <si>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</si>
  <si>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</si>
  <si>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</si>
  <si>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</si>
  <si>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</si>
  <si>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</si>
  <si>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</si>
  <si>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</si>
  <si>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</si>
  <si>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</si>
  <si>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</si>
  <si>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</si>
  <si>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</si>
  <si>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</si>
  <si>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</si>
  <si>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</si>
  <si>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</si>
  <si>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</si>
  <si>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</si>
  <si>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</si>
  <si>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</si>
  <si>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</si>
  <si>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</si>
  <si>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</si>
  <si>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</si>
  <si>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</si>
  <si>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</si>
  <si>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</si>
  <si>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</si>
  <si>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</si>
  <si>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</si>
  <si>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</si>
  <si>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</si>
  <si>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</si>
  <si>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</si>
  <si>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</si>
  <si>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</si>
  <si>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</si>
  <si>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</si>
  <si>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</si>
  <si>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</si>
  <si>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</si>
  <si>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</si>
  <si>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</si>
  <si>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</si>
  <si>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</si>
  <si>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</si>
  <si>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</si>
  <si>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</si>
  <si>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</si>
  <si>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</si>
  <si>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</si>
  <si>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</si>
  <si>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</si>
  <si>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</si>
  <si>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</si>
  <si>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</si>
  <si>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</si>
  <si>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</si>
  <si>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</si>
  <si>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</si>
  <si>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</si>
  <si>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</si>
  <si>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</si>
  <si>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</si>
  <si>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</si>
  <si>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</si>
  <si>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</si>
  <si>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</si>
  <si>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</si>
  <si>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</si>
  <si>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</si>
  <si>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</si>
  <si>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</si>
  <si>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</si>
  <si>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</si>
  <si>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</si>
  <si>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</si>
  <si>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</si>
  <si>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</si>
  <si>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</si>
  <si>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</si>
  <si>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</si>
  <si>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</si>
  <si>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</si>
  <si>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</si>
  <si>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</si>
  <si>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</si>
  <si>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</si>
  <si>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</si>
  <si>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</si>
  <si>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</si>
  <si>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</si>
  <si>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</si>
  <si>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</si>
  <si>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</si>
  <si>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</si>
  <si>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</si>
  <si>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</si>
  <si>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</si>
  <si>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</si>
  <si>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</si>
  <si>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</si>
  <si>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</si>
  <si>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</si>
  <si>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</si>
  <si>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</si>
  <si>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</si>
  <si>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</si>
  <si>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</si>
  <si>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</si>
  <si>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</si>
  <si>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</si>
  <si>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</si>
  <si>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</si>
  <si>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</si>
  <si>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</si>
  <si>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</si>
  <si>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</si>
  <si>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</si>
  <si>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</si>
  <si>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</si>
  <si>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</si>
  <si>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</si>
  <si>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</si>
  <si>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</si>
  <si>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</si>
  <si>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</si>
  <si>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</si>
  <si>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</si>
  <si>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</si>
  <si>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</si>
  <si>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</si>
  <si>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</si>
  <si>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</si>
  <si>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</si>
  <si>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</si>
  <si>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</si>
  <si>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</si>
  <si>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</si>
  <si>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</si>
  <si>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</si>
  <si>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</si>
  <si>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</si>
  <si>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</si>
  <si>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</si>
  <si>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</si>
  <si>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</si>
  <si>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</si>
  <si>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</si>
  <si>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</si>
  <si>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</si>
  <si>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</si>
  <si>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</si>
  <si>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</si>
  <si>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</si>
  <si>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</si>
  <si>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</si>
  <si>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</si>
  <si>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</si>
  <si>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</si>
  <si>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</si>
  <si>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</si>
  <si>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</si>
  <si>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</si>
  <si>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</si>
  <si>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</si>
  <si>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</si>
  <si>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</si>
  <si>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</si>
  <si>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</si>
  <si>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</si>
  <si>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</si>
  <si>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</si>
  <si>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</si>
  <si>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</si>
  <si>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</si>
  <si>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</si>
  <si>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</si>
  <si>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</si>
  <si>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</si>
  <si>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</si>
  <si>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</si>
  <si>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</si>
  <si>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</si>
  <si>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</si>
  <si>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</si>
  <si>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</si>
  <si>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</si>
  <si>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</si>
  <si>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</si>
  <si>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</si>
  <si>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</si>
  <si>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</si>
  <si>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</si>
  <si>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</si>
  <si>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</si>
  <si>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</si>
  <si>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</si>
  <si>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</si>
  <si>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</si>
  <si>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</si>
  <si>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</si>
  <si>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</si>
  <si>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</si>
  <si>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</si>
  <si>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</si>
  <si>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</si>
  <si>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</si>
  <si>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</si>
  <si>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</si>
  <si>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</si>
  <si>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</si>
  <si>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</si>
  <si>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</si>
  <si>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</si>
  <si>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</si>
  <si>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</si>
  <si>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</si>
  <si>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</si>
  <si>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</si>
  <si>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</si>
  <si>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</si>
  <si>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</si>
  <si>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</si>
  <si>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</si>
  <si>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</si>
  <si>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</si>
  <si>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</si>
  <si>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</si>
  <si>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</si>
  <si>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</si>
  <si>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</si>
  <si>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</si>
  <si>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</si>
  <si>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</si>
  <si>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</si>
  <si>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</si>
  <si>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</si>
  <si>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</si>
  <si>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</si>
  <si>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</si>
  <si>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</si>
  <si>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</si>
  <si>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</si>
  <si>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</si>
  <si>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</si>
  <si>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</si>
  <si>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</si>
  <si>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</si>
  <si>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</si>
  <si>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</si>
  <si>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</si>
  <si>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</si>
  <si>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</si>
  <si>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</si>
  <si>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</si>
  <si>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</si>
  <si>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</si>
  <si>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</si>
  <si>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</si>
  <si>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</si>
  <si>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</si>
  <si>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</si>
  <si>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</si>
  <si>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</si>
  <si>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</si>
  <si>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</si>
  <si>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</si>
  <si>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</si>
  <si>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</si>
  <si>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</si>
  <si>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</si>
  <si>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</si>
  <si>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</si>
  <si>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</si>
  <si>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</si>
  <si>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</si>
  <si>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</si>
  <si>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</si>
  <si>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</si>
  <si>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</si>
  <si>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</si>
  <si>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</si>
  <si>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</si>
  <si>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</si>
  <si>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</si>
  <si>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</si>
  <si>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</si>
  <si>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</si>
  <si>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</si>
  <si>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</si>
  <si>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</si>
  <si>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</si>
  <si>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</si>
  <si>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</si>
  <si>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</si>
  <si>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</si>
  <si>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</si>
  <si>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</si>
  <si>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</si>
  <si>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</si>
  <si>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</si>
  <si>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</si>
  <si>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</si>
  <si>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</si>
  <si>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</si>
  <si>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</si>
  <si>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</si>
  <si>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</si>
  <si>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</si>
  <si>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</si>
  <si>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</si>
  <si>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</si>
  <si>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</si>
  <si>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</si>
  <si>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</si>
  <si>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</si>
  <si>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</si>
  <si>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</si>
  <si>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</si>
  <si>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</si>
  <si>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</si>
  <si>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</si>
  <si>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</si>
  <si>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</si>
  <si>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</si>
  <si>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</si>
  <si>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</si>
  <si>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</si>
  <si>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</si>
  <si>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</si>
  <si>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</si>
  <si>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</si>
  <si>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</si>
  <si>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</si>
  <si>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</si>
  <si>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</si>
  <si>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</si>
  <si>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</si>
  <si>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</si>
  <si>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</si>
  <si>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</si>
  <si>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</si>
  <si>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</si>
  <si>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</si>
  <si>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</si>
  <si>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</si>
  <si>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</si>
  <si>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</si>
  <si>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</si>
  <si>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</si>
  <si>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</si>
  <si>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</si>
  <si>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</si>
  <si>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</si>
  <si>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</si>
  <si>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</si>
  <si>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</si>
  <si>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</si>
  <si>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</si>
  <si>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</si>
  <si>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</si>
  <si>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</si>
  <si>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</si>
  <si>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</si>
  <si>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</si>
  <si>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</si>
  <si>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</si>
  <si>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</si>
  <si>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</si>
  <si>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</si>
  <si>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</si>
  <si>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</si>
  <si>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</si>
  <si>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</si>
  <si>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</si>
  <si>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</si>
  <si>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</si>
  <si>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</si>
  <si>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</si>
  <si>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</si>
  <si>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</si>
  <si>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</si>
  <si>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</si>
  <si>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</si>
  <si>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</si>
  <si>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</si>
  <si>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</si>
  <si>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</si>
  <si>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</si>
  <si>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</si>
  <si>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</si>
  <si>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</si>
  <si>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</si>
  <si>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</si>
  <si>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</si>
  <si>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</si>
  <si>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</si>
  <si>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</si>
  <si>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</si>
  <si>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</si>
  <si>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</si>
  <si>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</si>
  <si>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</si>
  <si>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</si>
  <si>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</si>
  <si>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</si>
  <si>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</si>
  <si>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</si>
  <si>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</si>
  <si>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</si>
  <si>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</si>
  <si>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</si>
  <si>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</si>
  <si>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</si>
  <si>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</si>
  <si>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</si>
  <si>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</si>
  <si>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</si>
  <si>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</si>
  <si>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</si>
  <si>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</si>
  <si>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</si>
  <si>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</si>
  <si>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</si>
  <si>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</si>
  <si>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</si>
  <si>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</si>
  <si>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</si>
  <si>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</si>
  <si>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</si>
  <si>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</si>
  <si>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</si>
  <si>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</si>
  <si>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</si>
  <si>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</si>
  <si>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</si>
  <si>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</si>
  <si>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</si>
  <si>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</si>
  <si>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</si>
  <si>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</si>
  <si>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</si>
  <si>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</si>
  <si>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</si>
  <si>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</si>
  <si>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</si>
  <si>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</si>
  <si>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</si>
  <si>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</si>
  <si>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</si>
  <si>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</si>
  <si>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</si>
  <si>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</si>
  <si>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</si>
  <si>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</si>
  <si>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</si>
  <si>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</si>
  <si>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</si>
  <si>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</si>
  <si>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</si>
  <si>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</si>
  <si>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</si>
  <si>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</si>
  <si>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</si>
  <si>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</si>
  <si>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</si>
  <si>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</si>
  <si>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</si>
  <si>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</si>
  <si>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</si>
  <si>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</si>
  <si>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</si>
  <si>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</si>
  <si>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</si>
  <si>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</si>
  <si>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</si>
  <si>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</si>
  <si>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</si>
  <si>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</si>
  <si>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</si>
  <si>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</si>
  <si>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</si>
  <si>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</si>
  <si>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</si>
  <si>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</si>
  <si>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</si>
  <si>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</si>
  <si>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</si>
  <si>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</si>
  <si>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</si>
  <si>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</si>
  <si>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</si>
  <si>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</si>
  <si>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</si>
  <si>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</si>
  <si>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</si>
  <si>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</si>
  <si>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</si>
  <si>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</si>
  <si>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</si>
  <si>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</si>
  <si>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</si>
  <si>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</si>
  <si>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</si>
  <si>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</si>
  <si>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</si>
  <si>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</si>
  <si>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</si>
  <si>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</si>
  <si>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</si>
  <si>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</si>
  <si>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</si>
  <si>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</si>
  <si>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</si>
  <si>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</si>
  <si>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</si>
  <si>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</si>
  <si>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</si>
  <si>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</si>
  <si>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</si>
  <si>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</si>
  <si>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</si>
  <si>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</si>
  <si>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</si>
  <si>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</si>
  <si>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</si>
  <si>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</si>
  <si>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</si>
  <si>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</si>
  <si>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</si>
  <si>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</si>
  <si>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</si>
  <si>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</si>
  <si>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</si>
  <si>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</si>
  <si>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</si>
  <si>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</si>
  <si>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</si>
  <si>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</si>
  <si>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</si>
  <si>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</si>
  <si>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</si>
  <si>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</si>
  <si>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</si>
  <si>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</si>
  <si>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</si>
  <si>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</si>
  <si>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</si>
  <si>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</si>
  <si>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</si>
  <si>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</si>
  <si>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</si>
  <si>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</si>
  <si>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</si>
  <si>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</si>
  <si>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</si>
  <si>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</si>
  <si>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</si>
  <si>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</si>
  <si>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</si>
  <si>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</si>
  <si>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</si>
  <si>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</si>
  <si>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</si>
  <si>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</si>
  <si>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</si>
  <si>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</si>
  <si>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</si>
  <si>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</si>
  <si>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</si>
  <si>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</si>
  <si>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</si>
  <si>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</si>
  <si>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</si>
  <si>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</si>
  <si>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</si>
  <si>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</si>
  <si>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</si>
  <si>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</si>
  <si>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</si>
  <si>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</si>
  <si>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</si>
  <si>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</si>
  <si>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</si>
  <si>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</si>
  <si>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</si>
  <si>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</si>
  <si>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</si>
  <si>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</si>
  <si>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</si>
  <si>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</si>
  <si>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</si>
  <si>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</si>
  <si>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</si>
  <si>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</si>
  <si>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</si>
  <si>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</si>
  <si>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</si>
  <si>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</si>
  <si>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</si>
  <si>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</si>
  <si>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</si>
  <si>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</si>
  <si>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</si>
  <si>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</si>
  <si>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</si>
  <si>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</si>
  <si>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</si>
  <si>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</si>
  <si>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</si>
  <si>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</si>
  <si>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</si>
  <si>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</si>
  <si>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</si>
  <si>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</si>
  <si>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</si>
  <si>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</si>
  <si>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</si>
  <si>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</si>
  <si>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</si>
  <si>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</si>
  <si>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</si>
  <si>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</si>
  <si>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</si>
  <si>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</si>
  <si>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</si>
  <si>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</si>
  <si>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</si>
  <si>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</si>
  <si>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</si>
  <si>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</si>
  <si>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</si>
  <si>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</si>
  <si>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</si>
  <si>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</si>
  <si>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</si>
  <si>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</si>
  <si>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</si>
  <si>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</si>
  <si>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</si>
  <si>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</si>
  <si>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</si>
  <si>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</si>
  <si>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</si>
  <si>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</si>
  <si>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</si>
  <si>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</si>
  <si>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</si>
  <si>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</si>
  <si>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</si>
  <si>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</si>
  <si>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</si>
  <si>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</si>
  <si>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</si>
  <si>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</si>
  <si>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</si>
  <si>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</si>
  <si>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</si>
  <si>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</si>
  <si>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</si>
  <si>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</si>
  <si>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</si>
  <si>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</si>
  <si>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</si>
  <si>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</si>
  <si>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</si>
  <si>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</si>
  <si>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</si>
  <si>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</si>
  <si>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</si>
  <si>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</si>
  <si>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</si>
  <si>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</si>
  <si>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</si>
  <si>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</si>
  <si>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</si>
  <si>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</si>
  <si>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</si>
  <si>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</si>
  <si>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</si>
  <si>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</si>
  <si>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</si>
  <si>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</si>
  <si>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</si>
  <si>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</si>
  <si>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</si>
  <si>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</si>
  <si>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</si>
  <si>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</si>
  <si>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</si>
  <si>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</si>
  <si>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</si>
  <si>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</si>
  <si>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</si>
  <si>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</si>
  <si>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</si>
  <si>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</si>
  <si>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</si>
  <si>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</si>
  <si>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</si>
  <si>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</si>
  <si>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</si>
  <si>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</si>
  <si>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</si>
  <si>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</si>
  <si>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</si>
  <si>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</si>
  <si>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</si>
  <si>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</si>
  <si>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</si>
  <si>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</si>
  <si>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</si>
  <si>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</si>
  <si>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</si>
  <si>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</si>
  <si>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</si>
  <si>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</si>
  <si>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</si>
  <si>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</si>
  <si>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</si>
  <si>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</si>
  <si>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</si>
  <si>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</si>
  <si>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</si>
  <si>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</si>
  <si>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</si>
  <si>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</si>
  <si>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</si>
  <si>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</si>
  <si>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</si>
  <si>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</si>
  <si>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</si>
  <si>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</si>
  <si>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</si>
  <si>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</si>
  <si>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</si>
  <si>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</si>
  <si>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</si>
  <si>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</si>
  <si>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</si>
  <si>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</si>
  <si>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</si>
  <si>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</si>
  <si>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</si>
  <si>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</si>
  <si>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</si>
  <si>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</si>
  <si>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</si>
  <si>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</si>
  <si>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</si>
  <si>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</si>
  <si>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</si>
  <si>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</si>
  <si>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</si>
  <si>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</si>
  <si>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</si>
  <si>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</si>
  <si>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</si>
  <si>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</si>
  <si>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</si>
  <si>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</si>
  <si>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</si>
  <si>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</si>
  <si>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</si>
  <si>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</si>
  <si>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</si>
  <si>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</si>
  <si>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</si>
  <si>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</si>
  <si>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</si>
  <si>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</si>
  <si>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</si>
  <si>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</si>
  <si>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</si>
  <si>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</si>
  <si>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</si>
  <si>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</si>
  <si>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</si>
  <si>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</si>
  <si>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</si>
  <si>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</si>
  <si>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</si>
  <si>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</si>
  <si>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</si>
  <si>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</si>
  <si>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</si>
  <si>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</si>
  <si>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</si>
  <si>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</si>
  <si>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</si>
  <si>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</si>
  <si>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</si>
  <si>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</si>
  <si>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</si>
  <si>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</si>
  <si>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</si>
  <si>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</si>
  <si>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</si>
  <si>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</si>
  <si>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</si>
  <si>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</si>
  <si>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</si>
  <si>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</si>
  <si>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</si>
  <si>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</si>
  <si>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</si>
  <si>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</si>
  <si>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</si>
  <si>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</si>
  <si>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</si>
  <si>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</si>
  <si>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</si>
  <si>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</si>
  <si>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</si>
  <si>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</si>
  <si>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</si>
  <si>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</si>
  <si>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</si>
  <si>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</si>
  <si>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</si>
  <si>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</si>
  <si>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</si>
  <si>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</si>
  <si>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</si>
  <si>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</si>
  <si>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</si>
  <si>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</si>
  <si>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</si>
  <si>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</si>
  <si>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</si>
  <si>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</si>
  <si>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</si>
  <si>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</si>
  <si>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</si>
  <si>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</si>
  <si>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</si>
  <si>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</si>
  <si>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</si>
  <si>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</si>
  <si>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</si>
  <si>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</si>
  <si>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</si>
  <si>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</si>
  <si>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</si>
  <si>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</si>
  <si>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</si>
  <si>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</si>
  <si>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</si>
  <si>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</si>
  <si>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</si>
  <si>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</si>
  <si>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</si>
  <si>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</si>
  <si>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</si>
  <si>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</si>
  <si>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</si>
  <si>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</si>
  <si>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</si>
  <si>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</si>
  <si>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</si>
  <si>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</si>
  <si>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</si>
  <si>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</si>
  <si>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</si>
  <si>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</si>
  <si>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</si>
  <si>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</si>
  <si>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</si>
  <si>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</si>
  <si>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</si>
  <si>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</si>
  <si>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</si>
  <si>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</si>
  <si>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</si>
  <si>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</si>
  <si>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</si>
  <si>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</si>
  <si>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</si>
  <si>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</si>
  <si>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</si>
  <si>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</si>
  <si>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</si>
  <si>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</si>
  <si>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</si>
  <si>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</si>
  <si>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</si>
  <si>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</si>
  <si>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</si>
  <si>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</si>
  <si>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</si>
  <si>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</si>
  <si>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</si>
  <si>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</si>
  <si>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</si>
  <si>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</si>
  <si>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</si>
  <si>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</si>
  <si>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</si>
  <si>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</si>
  <si>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</si>
  <si>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</si>
  <si>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</si>
  <si>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</si>
  <si>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</si>
  <si>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</si>
  <si>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</si>
  <si>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</si>
  <si>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</si>
  <si>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</si>
  <si>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</si>
  <si>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</si>
  <si>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</si>
  <si>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</si>
  <si>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</si>
  <si>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</si>
  <si>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</si>
  <si>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</si>
  <si>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</si>
  <si>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</si>
  <si>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</si>
  <si>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</si>
  <si>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</si>
  <si>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</si>
  <si>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</si>
  <si>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</si>
  <si>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</si>
  <si>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</si>
  <si>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</si>
  <si>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</si>
  <si>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</si>
  <si>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</si>
  <si>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</si>
  <si>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</si>
  <si>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</si>
  <si>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</si>
  <si>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</si>
  <si>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</si>
  <si>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</si>
  <si>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</si>
  <si>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</si>
  <si>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</si>
  <si>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</si>
  <si>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</si>
  <si>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</si>
  <si>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</si>
  <si>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</si>
  <si>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</si>
  <si>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</si>
  <si>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</si>
  <si>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</si>
  <si>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</si>
  <si>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</si>
  <si>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</si>
  <si>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</si>
  <si>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</si>
  <si>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</si>
  <si>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</si>
  <si>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</si>
  <si>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</si>
  <si>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</si>
  <si>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</si>
  <si>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</si>
  <si>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</si>
  <si>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</si>
  <si>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</si>
  <si>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</si>
  <si>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</si>
  <si>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</si>
  <si>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</si>
  <si>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</si>
  <si>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</si>
  <si>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</si>
  <si>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</si>
  <si>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</si>
  <si>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</si>
  <si>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</si>
  <si>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</si>
  <si>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</si>
  <si>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</si>
  <si>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</si>
  <si>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</si>
  <si>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</si>
  <si>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</si>
  <si>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</si>
  <si>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</si>
  <si>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</si>
  <si>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</si>
  <si>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</si>
  <si>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</si>
  <si>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</si>
  <si>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</si>
  <si>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</si>
  <si>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</si>
  <si>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</si>
  <si>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</si>
  <si>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</si>
  <si>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</si>
  <si>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</si>
  <si>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</si>
  <si>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</si>
  <si>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</si>
  <si>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</si>
  <si>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</si>
  <si>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</si>
  <si>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</si>
  <si>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</si>
  <si>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</si>
  <si>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</si>
  <si>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</si>
  <si>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</si>
  <si>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</si>
  <si>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</si>
  <si>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</si>
  <si>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</si>
  <si>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</si>
  <si>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</si>
  <si>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</si>
  <si>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</si>
  <si>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</si>
  <si>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</si>
  <si>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</si>
  <si>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</si>
  <si>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</si>
  <si>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</si>
  <si>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</si>
  <si>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</si>
  <si>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</si>
  <si>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</si>
  <si>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</si>
  <si>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</si>
  <si>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</si>
  <si>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</si>
  <si>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</si>
  <si>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</si>
  <si>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</si>
  <si>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</si>
  <si>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</si>
  <si>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</si>
  <si>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</si>
  <si>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</si>
  <si>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</si>
  <si>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</si>
  <si>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</si>
  <si>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</si>
  <si>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</si>
  <si>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</si>
  <si>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</si>
  <si>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</si>
  <si>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</si>
  <si>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</si>
  <si>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</si>
  <si>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</si>
  <si>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</si>
  <si>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</si>
  <si>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</si>
  <si>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</si>
  <si>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</si>
  <si>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</si>
  <si>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</si>
  <si>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</si>
  <si>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</si>
  <si>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</si>
  <si>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</si>
  <si>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</si>
  <si>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</si>
  <si>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</si>
  <si>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</si>
  <si>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</si>
  <si>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</si>
  <si>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</si>
  <si>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</si>
  <si>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</si>
  <si>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</si>
  <si>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</si>
  <si>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</si>
  <si>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</si>
  <si>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</si>
  <si>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</si>
  <si>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</si>
  <si>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</si>
  <si>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</si>
  <si>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</si>
  <si>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</si>
  <si>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</si>
  <si>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</si>
  <si>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</si>
  <si>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</si>
  <si>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</si>
  <si>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</si>
  <si>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</si>
  <si>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</si>
  <si>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</si>
  <si>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</si>
  <si>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</si>
  <si>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</si>
  <si>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</si>
  <si>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</si>
  <si>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</si>
  <si>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</si>
  <si>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</si>
  <si>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</si>
  <si>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</si>
  <si>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</si>
  <si>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</si>
  <si>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</si>
  <si>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</si>
  <si>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</si>
  <si>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</si>
  <si>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</si>
  <si>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</si>
  <si>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</si>
  <si>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</si>
  <si>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</si>
  <si>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</si>
  <si>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</si>
  <si>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</si>
  <si>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</si>
  <si>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</si>
  <si>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</si>
  <si>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</si>
  <si>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</si>
  <si>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</si>
  <si>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</si>
  <si>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</si>
  <si>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</si>
  <si>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</si>
  <si>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</si>
  <si>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</si>
  <si>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</si>
  <si>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</si>
  <si>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</si>
  <si>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</si>
  <si>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</si>
  <si>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</si>
  <si>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</si>
  <si>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</si>
  <si>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</si>
  <si>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</si>
  <si>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</si>
  <si>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</si>
  <si>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</si>
  <si>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</si>
  <si>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</si>
  <si>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</si>
  <si>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</si>
  <si>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</si>
  <si>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</si>
  <si>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</si>
  <si>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</si>
  <si>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</si>
  <si>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</si>
  <si>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</si>
  <si>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</si>
  <si>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</si>
  <si>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</si>
  <si>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</si>
  <si>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</si>
  <si>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</si>
  <si>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</si>
  <si>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</si>
  <si>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</si>
  <si>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</si>
  <si>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</si>
  <si>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</si>
  <si>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</si>
  <si>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</si>
  <si>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</si>
  <si>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</si>
  <si>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</si>
  <si>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</si>
  <si>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</si>
  <si>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</si>
  <si>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</si>
  <si>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</si>
  <si>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</si>
  <si>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</si>
  <si>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</si>
  <si>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</si>
  <si>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</si>
  <si>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</si>
  <si>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</si>
  <si>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</si>
  <si>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</si>
  <si>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</si>
  <si>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</si>
  <si>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</si>
  <si>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</si>
  <si>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</si>
  <si>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</si>
  <si>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</si>
  <si>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</si>
  <si>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</si>
  <si>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</si>
  <si>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</si>
  <si>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</si>
  <si>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</si>
  <si>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</si>
  <si>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</si>
  <si>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</si>
  <si>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</si>
  <si>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</si>
  <si>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</si>
  <si>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</si>
  <si>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</si>
  <si>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</si>
  <si>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</si>
  <si>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</si>
  <si>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</si>
  <si>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</si>
  <si>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</si>
  <si>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</si>
  <si>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</si>
  <si>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</si>
  <si>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</si>
  <si>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</si>
  <si>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</si>
  <si>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</si>
  <si>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</si>
  <si>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</si>
  <si>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</si>
  <si>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</si>
  <si>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</si>
  <si>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</si>
  <si>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</si>
  <si>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</si>
  <si>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</si>
  <si>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</si>
  <si>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</si>
  <si>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</si>
  <si>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</si>
  <si>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</si>
  <si>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</si>
  <si>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</si>
  <si>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</si>
  <si>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</si>
  <si>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</si>
  <si>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</si>
  <si>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</si>
  <si>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</si>
  <si>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</si>
  <si>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</si>
  <si>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</si>
  <si>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</si>
  <si>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</si>
  <si>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</si>
  <si>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</si>
  <si>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</si>
  <si>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</si>
  <si>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</si>
  <si>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</si>
  <si>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</si>
  <si>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</si>
  <si>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</si>
  <si>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</si>
  <si>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</si>
  <si>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</si>
  <si>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</si>
  <si>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</si>
  <si>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</si>
  <si>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</si>
  <si>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</si>
  <si>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</si>
  <si>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</si>
  <si>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</si>
  <si>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</si>
  <si>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</si>
  <si>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</si>
  <si>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</si>
  <si>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</si>
  <si>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</si>
  <si>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</si>
  <si>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</si>
  <si>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</si>
  <si>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</si>
  <si>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</si>
  <si>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</si>
  <si>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</si>
  <si>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</si>
  <si>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</si>
  <si>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</si>
  <si>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</si>
  <si>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</si>
  <si>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</si>
  <si>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</si>
  <si>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</si>
  <si>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</si>
  <si>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</si>
  <si>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</si>
  <si>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</si>
  <si>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</si>
  <si>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</si>
  <si>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</si>
  <si>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</si>
  <si>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</si>
  <si>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</si>
  <si>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</si>
  <si>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</si>
  <si>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</si>
  <si>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</si>
  <si>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</si>
  <si>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</si>
  <si>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</si>
  <si>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</si>
  <si>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</si>
  <si>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</si>
  <si>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</si>
  <si>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</si>
  <si>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</si>
  <si>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</si>
  <si>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</si>
  <si>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</si>
  <si>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</si>
  <si>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</si>
  <si>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</si>
  <si>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</si>
  <si>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</si>
  <si>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</si>
  <si>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</si>
  <si>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</si>
  <si>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</si>
  <si>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</si>
  <si>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</si>
  <si>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</si>
  <si>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</si>
  <si>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</si>
  <si>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</si>
  <si>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</si>
  <si>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</si>
  <si>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</si>
  <si>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</si>
  <si>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</si>
  <si>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</si>
  <si>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</si>
  <si>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</si>
  <si>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</si>
  <si>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</si>
  <si>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</si>
  <si>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</si>
  <si>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</si>
  <si>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</si>
  <si>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</si>
  <si>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</si>
  <si>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</si>
  <si>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</si>
  <si>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</si>
  <si>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</si>
  <si>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</si>
  <si>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</si>
  <si>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</si>
  <si>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</si>
  <si>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</si>
  <si>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</si>
  <si>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</si>
  <si>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</si>
  <si>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</si>
  <si>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</si>
  <si>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</si>
  <si>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</si>
  <si>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</si>
  <si>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</si>
  <si>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</si>
  <si>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</si>
  <si>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</si>
  <si>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</si>
  <si>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</si>
  <si>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</si>
  <si>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</si>
  <si>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</si>
  <si>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</si>
  <si>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</si>
  <si>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</si>
  <si>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</si>
  <si>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</si>
  <si>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</si>
  <si>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</si>
  <si>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</si>
  <si>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</si>
  <si>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</si>
  <si>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</si>
  <si>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</si>
  <si>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</si>
  <si>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</si>
  <si>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</si>
  <si>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</si>
  <si>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</si>
  <si>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</si>
  <si>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</si>
  <si>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</si>
  <si>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</si>
  <si>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</si>
  <si>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</si>
  <si>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</si>
  <si>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</si>
  <si>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</si>
  <si>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</si>
  <si>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</si>
  <si>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</si>
  <si>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</si>
  <si>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</si>
  <si>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</si>
  <si>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</si>
  <si>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</si>
  <si>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</si>
  <si>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</si>
  <si>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</si>
  <si>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</si>
  <si>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</si>
  <si>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</si>
  <si>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</si>
  <si>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</si>
  <si>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</si>
  <si>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</si>
  <si>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</si>
  <si>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</si>
  <si>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</si>
  <si>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</si>
  <si>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</si>
  <si>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</si>
  <si>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</si>
  <si>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</si>
  <si>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</si>
  <si>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</si>
  <si>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</si>
  <si>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</si>
  <si>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</si>
  <si>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</si>
  <si>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</si>
  <si>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</si>
  <si>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</si>
  <si>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</si>
  <si>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</si>
  <si>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</si>
  <si>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</si>
  <si>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</si>
  <si>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</si>
  <si>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</si>
  <si>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</si>
  <si>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</si>
  <si>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</si>
  <si>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</si>
  <si>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</si>
  <si>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</si>
  <si>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</si>
  <si>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</si>
  <si>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</si>
  <si>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</si>
  <si>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</si>
  <si>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</si>
  <si>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</si>
  <si>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</si>
  <si>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</si>
  <si>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</si>
  <si>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</si>
  <si>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</si>
  <si>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</si>
  <si>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</si>
  <si>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</si>
  <si>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</si>
  <si>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</si>
  <si>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</si>
  <si>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</si>
  <si>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</si>
  <si>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</si>
  <si>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</si>
  <si>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</si>
  <si>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</si>
  <si>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</si>
  <si>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</si>
  <si>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</si>
  <si>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</si>
  <si>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</si>
  <si>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</si>
  <si>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</si>
  <si>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</si>
  <si>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</si>
  <si>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</si>
  <si>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</si>
  <si>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</si>
  <si>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</si>
  <si>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</si>
  <si>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</si>
  <si>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</si>
  <si>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</si>
  <si>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</si>
  <si>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</si>
  <si>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</si>
  <si>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</si>
  <si>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</si>
  <si>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</si>
  <si>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</si>
  <si>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</si>
  <si>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</si>
  <si>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</si>
  <si>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</si>
  <si>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</si>
  <si>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</si>
  <si>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</si>
  <si>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</si>
  <si>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</si>
  <si>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</si>
  <si>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</si>
  <si>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</si>
  <si>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</si>
  <si>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</si>
  <si>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</si>
  <si>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</si>
  <si>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</si>
  <si>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</si>
  <si>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</si>
  <si>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</si>
  <si>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</si>
  <si>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</si>
  <si>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</si>
  <si>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</si>
  <si>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</si>
  <si>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</si>
  <si>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</si>
  <si>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</si>
  <si>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</si>
  <si>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</si>
  <si>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</si>
  <si>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</si>
  <si>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</si>
  <si>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</si>
  <si>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</si>
  <si>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</si>
  <si>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</si>
  <si>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</si>
  <si>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</si>
  <si>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</si>
  <si>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</si>
  <si>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</si>
  <si>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</si>
  <si>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</si>
  <si>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</si>
  <si>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</si>
  <si>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</si>
  <si>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</si>
  <si>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</si>
  <si>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</si>
  <si>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</si>
  <si>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</si>
  <si>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</si>
  <si>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</si>
  <si>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</si>
  <si>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</si>
  <si>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</si>
  <si>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</si>
  <si>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</si>
  <si>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</si>
  <si>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</si>
  <si>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</si>
  <si>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</si>
  <si>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</si>
  <si>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</si>
  <si>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</si>
  <si>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</si>
  <si>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</si>
  <si>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</si>
  <si>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</si>
  <si>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</si>
  <si>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</si>
  <si>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</si>
  <si>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</si>
  <si>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</si>
  <si>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</si>
  <si>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</si>
  <si>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</si>
  <si>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</si>
  <si>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</si>
  <si>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</si>
  <si>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</si>
  <si>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</si>
  <si>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</si>
  <si>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</si>
  <si>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</si>
  <si>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</si>
  <si>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</si>
  <si>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</si>
  <si>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</si>
  <si>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</si>
  <si>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</si>
  <si>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</si>
  <si>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</si>
  <si>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</si>
  <si>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</si>
  <si>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</si>
  <si>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</si>
  <si>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</si>
  <si>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</si>
  <si>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</si>
  <si>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</si>
  <si>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</si>
  <si>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</si>
  <si>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</si>
  <si>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</si>
  <si>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</si>
  <si>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</si>
  <si>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</si>
  <si>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</si>
  <si>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</si>
  <si>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</si>
  <si>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</si>
  <si>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</si>
  <si>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</si>
  <si>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</si>
  <si>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</si>
  <si>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</si>
  <si>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</si>
  <si>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</si>
  <si>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</si>
  <si>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</si>
  <si>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</si>
  <si>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</si>
  <si>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</si>
  <si>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</si>
  <si>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</si>
  <si>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</si>
  <si>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</si>
  <si>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</si>
  <si>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</si>
  <si>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</si>
  <si>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</si>
  <si>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</si>
  <si>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</si>
  <si>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</si>
  <si>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</si>
  <si>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</si>
  <si>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</si>
  <si>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</si>
  <si>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</si>
  <si>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</si>
  <si>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</si>
  <si>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</si>
  <si>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</si>
  <si>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</si>
  <si>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</si>
  <si>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</si>
  <si>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</si>
  <si>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</si>
  <si>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</si>
  <si>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</si>
  <si>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</si>
  <si>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</si>
  <si>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</si>
  <si>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</si>
  <si>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</si>
  <si>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</si>
  <si>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</si>
  <si>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</si>
  <si>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</si>
  <si>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</si>
  <si>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</si>
  <si>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</si>
  <si>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</si>
  <si>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</si>
  <si>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</si>
  <si>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</si>
  <si>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</si>
  <si>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</si>
  <si>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</si>
  <si>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</si>
  <si>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</si>
  <si>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</si>
  <si>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</si>
  <si>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</si>
  <si>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</si>
  <si>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</si>
  <si>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</si>
  <si>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</si>
  <si>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</si>
  <si>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</si>
  <si>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</si>
  <si>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</si>
  <si>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</si>
  <si>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</si>
  <si>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</si>
  <si>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</si>
  <si>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</si>
  <si>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</si>
  <si>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</si>
  <si>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</si>
  <si>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</si>
  <si>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</si>
  <si>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</si>
  <si>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</si>
  <si>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</si>
  <si>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</si>
  <si>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</si>
  <si>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</si>
  <si>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</si>
  <si>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</si>
  <si>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</si>
  <si>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</si>
  <si>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</si>
  <si>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</si>
  <si>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</si>
  <si>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</si>
  <si>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</si>
  <si>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</si>
  <si>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</si>
  <si>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</si>
  <si>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</si>
  <si>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</si>
  <si>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</si>
  <si>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</si>
  <si>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</si>
  <si>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</si>
  <si>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</si>
  <si>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</si>
  <si>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</si>
  <si>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</si>
  <si>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</si>
  <si>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</si>
  <si>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</si>
  <si>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</si>
  <si>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</si>
  <si>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</si>
  <si>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</si>
  <si>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</si>
  <si>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</si>
  <si>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</si>
  <si>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</si>
  <si>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</si>
  <si>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</si>
  <si>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</si>
  <si>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</si>
  <si>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</si>
  <si>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</si>
  <si>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</si>
  <si>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</si>
  <si>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</si>
  <si>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</si>
  <si>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</si>
  <si>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</si>
  <si>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</si>
  <si>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</si>
  <si>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</si>
  <si>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</si>
  <si>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</si>
  <si>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</si>
  <si>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</si>
  <si>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</si>
  <si>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</si>
  <si>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</si>
  <si>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</si>
  <si>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</si>
  <si>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</si>
  <si>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</si>
  <si>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</si>
  <si>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</si>
  <si>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</si>
  <si>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</si>
  <si>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</si>
  <si>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</si>
  <si>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</si>
  <si>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</si>
  <si>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</si>
  <si>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</si>
  <si>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</si>
  <si>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</si>
  <si>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</si>
  <si>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</si>
  <si>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</si>
  <si>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</si>
  <si>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</si>
  <si>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</si>
  <si>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</si>
  <si>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</si>
  <si>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</si>
  <si>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</si>
  <si>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</si>
  <si>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</si>
  <si>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</si>
  <si>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</si>
  <si>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</si>
  <si>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</si>
  <si>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</si>
  <si>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</si>
  <si>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</si>
  <si>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</si>
  <si>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</si>
  <si>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</si>
  <si>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</si>
  <si>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</si>
  <si>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</si>
  <si>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</si>
  <si>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</si>
  <si>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</si>
  <si>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</si>
  <si>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</si>
  <si>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</si>
  <si>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</si>
  <si>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</si>
  <si>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</si>
  <si>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</si>
  <si>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</si>
  <si>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</si>
  <si>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</si>
  <si>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</si>
  <si>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</si>
  <si>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</si>
  <si>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</si>
  <si>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</si>
  <si>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</si>
  <si>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</si>
  <si>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</si>
  <si>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</si>
  <si>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</si>
  <si>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</si>
  <si>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</si>
  <si>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</si>
  <si>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</si>
  <si>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</si>
  <si>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</si>
  <si>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</si>
  <si>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</si>
  <si>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</si>
  <si>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</si>
  <si>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</si>
  <si>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</si>
  <si>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</si>
  <si>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</si>
  <si>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</si>
  <si>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</si>
  <si>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</si>
  <si>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</si>
  <si>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</si>
  <si>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</si>
  <si>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</si>
  <si>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</si>
  <si>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</si>
  <si>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</si>
  <si>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</si>
  <si>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</si>
  <si>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</si>
  <si>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</si>
  <si>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</si>
  <si>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</si>
  <si>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</si>
  <si>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</si>
  <si>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</si>
  <si>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</si>
  <si>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</si>
  <si>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</si>
  <si>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</si>
  <si>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</si>
  <si>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</si>
  <si>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</si>
  <si>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</si>
  <si>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</si>
  <si>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</si>
  <si>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</si>
  <si>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</si>
  <si>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</si>
  <si>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</si>
  <si>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</si>
  <si>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</si>
  <si>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</si>
  <si>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</si>
  <si>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</si>
  <si>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</si>
  <si>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</si>
  <si>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</si>
  <si>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</si>
  <si>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</si>
  <si>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</si>
  <si>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</si>
  <si>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</si>
  <si>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</si>
  <si>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</si>
  <si>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</si>
  <si>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</si>
  <si>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</si>
  <si>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</si>
  <si>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</si>
  <si>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</si>
  <si>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</si>
  <si>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</si>
  <si>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</si>
  <si>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</si>
  <si>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</si>
  <si>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</si>
  <si>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</si>
  <si>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</si>
  <si>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</si>
  <si>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</si>
  <si>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</si>
  <si>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</si>
  <si>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</si>
  <si>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</si>
  <si>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</si>
  <si>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</si>
  <si>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</si>
  <si>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</si>
  <si>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</si>
  <si>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</si>
  <si>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</si>
  <si>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</si>
  <si>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</si>
  <si>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</si>
  <si>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</si>
  <si>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</si>
  <si>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</si>
  <si>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</si>
  <si>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</si>
  <si>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</si>
  <si>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</si>
  <si>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</si>
  <si>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</si>
  <si>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</si>
  <si>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</si>
  <si>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</si>
  <si>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</si>
  <si>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</si>
  <si>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</si>
  <si>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</si>
  <si>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</si>
  <si>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</si>
  <si>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</si>
  <si>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</si>
  <si>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</si>
  <si>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</si>
  <si>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</si>
  <si>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</si>
  <si>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</si>
  <si>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</si>
  <si>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</si>
  <si>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</si>
  <si>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</si>
  <si>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</si>
  <si>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</si>
  <si>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</si>
  <si>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</si>
  <si>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</si>
  <si>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</si>
  <si>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</si>
  <si>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</si>
  <si>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</si>
  <si>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</si>
  <si>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</si>
  <si>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</si>
  <si>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</si>
  <si>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</si>
  <si>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</si>
  <si>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</si>
  <si>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</si>
  <si>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</si>
  <si>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</si>
  <si>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</si>
  <si>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</si>
  <si>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</si>
  <si>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</si>
  <si>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</si>
  <si>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</si>
  <si>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</si>
  <si>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</si>
  <si>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</si>
  <si>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</si>
  <si>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</si>
  <si>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</si>
  <si>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</si>
  <si>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</si>
  <si>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</si>
  <si>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</si>
  <si>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</si>
  <si>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</si>
  <si>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</si>
  <si>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</si>
  <si>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</si>
  <si>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</si>
  <si>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</si>
  <si>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</si>
  <si>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</si>
  <si>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</si>
  <si>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</si>
  <si>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</si>
  <si>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</si>
  <si>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</si>
  <si>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</si>
  <si>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</si>
  <si>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</si>
  <si>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</si>
  <si>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</si>
  <si>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</si>
  <si>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</si>
  <si>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</si>
  <si>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</si>
  <si>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</si>
  <si>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</si>
  <si>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</si>
  <si>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</si>
  <si>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</si>
  <si>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</si>
  <si>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</si>
  <si>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</si>
  <si>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</si>
  <si>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</si>
  <si>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</si>
  <si>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</si>
  <si>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</si>
  <si>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</si>
  <si>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</si>
  <si>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</si>
  <si>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</si>
  <si>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</si>
  <si>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</si>
  <si>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</si>
  <si>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</si>
  <si>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</si>
  <si>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</si>
  <si>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</si>
  <si>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</si>
  <si>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</si>
  <si>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</si>
  <si>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</si>
  <si>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</si>
  <si>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</si>
  <si>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</si>
  <si>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</si>
  <si>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</si>
  <si>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</si>
  <si>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</si>
  <si>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</si>
  <si>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</si>
  <si>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</si>
  <si>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</si>
  <si>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</si>
  <si>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</si>
  <si>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</si>
  <si>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</si>
  <si>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</si>
  <si>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</si>
  <si>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</si>
  <si>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</si>
  <si>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</si>
  <si>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</si>
  <si>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</si>
  <si>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</si>
  <si>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</si>
  <si>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</si>
  <si>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</si>
  <si>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</si>
  <si>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</si>
  <si>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</si>
  <si>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</si>
  <si>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</si>
  <si>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</si>
  <si>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</si>
  <si>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</si>
  <si>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</si>
  <si>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</si>
  <si>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</si>
  <si>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</si>
  <si>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</si>
  <si>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</si>
  <si>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</si>
  <si>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</si>
  <si>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</si>
  <si>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</si>
  <si>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</si>
  <si>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</si>
  <si>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</si>
  <si>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</si>
  <si>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</si>
  <si>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</si>
  <si>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</si>
  <si>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</si>
  <si>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</si>
  <si>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</si>
  <si>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</si>
  <si>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</si>
  <si>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</si>
  <si>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</si>
  <si>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</si>
  <si>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</si>
  <si>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</si>
  <si>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</si>
  <si>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</si>
  <si>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</si>
  <si>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</si>
  <si>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</si>
  <si>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</si>
  <si>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</si>
  <si>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</si>
  <si>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</si>
  <si>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</si>
  <si>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</si>
  <si>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</si>
  <si>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</si>
  <si>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</si>
  <si>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</si>
  <si>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</si>
  <si>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</si>
  <si>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</si>
  <si>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</si>
  <si>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</si>
  <si>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</si>
  <si>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</si>
  <si>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</si>
  <si>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</si>
  <si>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</si>
  <si>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</si>
  <si>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</si>
  <si>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</si>
  <si>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</si>
  <si>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</si>
  <si>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</si>
  <si>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</si>
  <si>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</si>
  <si>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</si>
  <si>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</si>
  <si>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</si>
  <si>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</si>
  <si>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</si>
  <si>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</si>
  <si>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</si>
  <si>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</si>
  <si>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</si>
  <si>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</si>
  <si>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</si>
  <si>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</si>
  <si>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</si>
  <si>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</si>
  <si>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</si>
  <si>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</si>
  <si>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</si>
  <si>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</si>
  <si>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</si>
  <si>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</si>
  <si>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</si>
  <si>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</si>
  <si>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</si>
  <si>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</si>
  <si>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</si>
  <si>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</si>
  <si>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</si>
  <si>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</si>
  <si>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</si>
  <si>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</si>
  <si>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</si>
  <si>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</si>
  <si>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</si>
  <si>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</si>
  <si>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</si>
  <si>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</si>
  <si>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</si>
  <si>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</si>
  <si>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</si>
  <si>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</si>
  <si>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</si>
  <si>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</si>
  <si>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</si>
  <si>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</si>
  <si>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</si>
  <si>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</si>
  <si>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</si>
  <si>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</si>
  <si>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</si>
  <si>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</si>
  <si>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</si>
  <si>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</si>
  <si>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</si>
  <si>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</si>
  <si>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</si>
  <si>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</si>
  <si>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</si>
  <si>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</si>
  <si>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</si>
  <si>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</si>
  <si>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</si>
  <si>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</si>
  <si>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</si>
  <si>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</si>
  <si>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</si>
  <si>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</si>
  <si>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</si>
  <si>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</si>
  <si>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</si>
  <si>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</si>
  <si>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</si>
  <si>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</si>
  <si>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</si>
  <si>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</si>
  <si>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</si>
  <si>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</si>
  <si>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</si>
  <si>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</si>
  <si>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</si>
  <si>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</si>
  <si>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</si>
  <si>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</si>
  <si>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</si>
  <si>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</si>
  <si>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</si>
  <si>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</si>
  <si>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</si>
  <si>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</si>
  <si>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</si>
  <si>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</si>
  <si>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</si>
  <si>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</si>
  <si>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</si>
  <si>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</si>
  <si>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</si>
  <si>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</si>
  <si>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</si>
  <si>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</si>
  <si>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</si>
  <si>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</si>
  <si>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</si>
  <si>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</si>
  <si>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</si>
  <si>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</si>
  <si>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</si>
  <si>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</si>
  <si>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</si>
  <si>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</si>
  <si>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</si>
  <si>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</si>
  <si>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</si>
  <si>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</si>
  <si>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</si>
  <si>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</si>
  <si>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</si>
  <si>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</si>
  <si>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</si>
  <si>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</si>
  <si>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</si>
  <si>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</si>
  <si>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</si>
  <si>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</si>
  <si>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</si>
  <si>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</si>
  <si>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</si>
  <si>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</si>
  <si>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</si>
  <si>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</si>
  <si>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</si>
  <si>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</si>
  <si>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</si>
  <si>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</si>
  <si>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</si>
  <si>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</si>
  <si>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</si>
  <si>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</si>
  <si>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</si>
  <si>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</si>
  <si>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</si>
  <si>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</si>
  <si>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</si>
  <si>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</si>
  <si>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</si>
  <si>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</si>
  <si>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</si>
  <si>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</si>
  <si>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</si>
  <si>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</si>
  <si>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</si>
  <si>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</si>
  <si>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</si>
  <si>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</si>
  <si>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</si>
  <si>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</si>
  <si>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</si>
  <si>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</si>
  <si>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</si>
  <si>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</si>
  <si>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</si>
  <si>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</si>
  <si>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</si>
  <si>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</si>
  <si>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</si>
  <si>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</si>
  <si>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</si>
  <si>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</si>
  <si>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</si>
  <si>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</si>
  <si>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</si>
  <si>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</si>
  <si>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</si>
  <si>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</si>
  <si>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</si>
  <si>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</si>
  <si>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</si>
  <si>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</si>
  <si>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</si>
  <si>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</si>
  <si>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</si>
  <si>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</si>
  <si>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</si>
  <si>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</si>
  <si>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</si>
  <si>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</si>
  <si>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</si>
  <si>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</si>
  <si>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</si>
  <si>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</si>
  <si>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</si>
  <si>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</si>
  <si>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</si>
  <si>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</si>
  <si>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</si>
  <si>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</si>
  <si>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</si>
  <si>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</si>
  <si>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</si>
  <si>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</si>
  <si>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</si>
  <si>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</si>
  <si>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</si>
  <si>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</si>
  <si>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</si>
  <si>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</si>
  <si>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</si>
  <si>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</si>
  <si>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</si>
  <si>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</si>
  <si>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</si>
  <si>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</si>
  <si>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</si>
  <si>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</si>
  <si>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</si>
  <si>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</si>
  <si>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</si>
  <si>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</si>
  <si>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</si>
  <si>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</si>
  <si>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</si>
  <si>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</si>
  <si>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</si>
  <si>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</si>
  <si>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</si>
  <si>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</si>
  <si>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</si>
  <si>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</si>
  <si>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</si>
  <si>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</si>
  <si>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</si>
  <si>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</si>
  <si>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</si>
  <si>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</si>
  <si>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</si>
  <si>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</si>
  <si>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</si>
  <si>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</si>
  <si>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</si>
  <si>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</si>
  <si>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</si>
  <si>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</si>
  <si>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</si>
  <si>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</si>
  <si>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</si>
  <si>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</si>
  <si>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</si>
  <si>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</si>
  <si>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</si>
  <si>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</si>
  <si>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</si>
  <si>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</si>
  <si>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</si>
  <si>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</si>
  <si>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</si>
  <si>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</si>
  <si>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</si>
  <si>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</si>
  <si>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</si>
  <si>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</si>
  <si>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</si>
  <si>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</si>
  <si>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</si>
  <si>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</si>
  <si>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</si>
  <si>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</si>
  <si>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</si>
  <si>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</si>
  <si>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</si>
  <si>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</si>
  <si>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</si>
  <si>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</si>
  <si>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</si>
  <si>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</si>
  <si>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</si>
  <si>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</si>
  <si>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</si>
  <si>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</si>
  <si>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</si>
  <si>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</si>
  <si>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</si>
  <si>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</si>
  <si>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</si>
  <si>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</si>
  <si>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</si>
  <si>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</si>
  <si>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</si>
  <si>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</si>
  <si>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</si>
  <si>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</si>
  <si>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</si>
  <si>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</si>
  <si>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</si>
  <si>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</si>
  <si>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</si>
  <si>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</si>
  <si>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</si>
  <si>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</si>
  <si>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</si>
  <si>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</si>
  <si>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</si>
  <si>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</si>
  <si>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</si>
  <si>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</si>
  <si>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</si>
  <si>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</si>
  <si>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</si>
  <si>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</si>
  <si>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</si>
  <si>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</si>
  <si>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</si>
  <si>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</si>
  <si>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</si>
  <si>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</si>
  <si>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</si>
  <si>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</si>
  <si>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</si>
  <si>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</si>
  <si>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</si>
  <si>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</si>
  <si>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</si>
  <si>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</si>
  <si>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</si>
  <si>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</si>
  <si>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</si>
  <si>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</si>
  <si>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</si>
  <si>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</si>
  <si>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</si>
  <si>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</si>
  <si>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</si>
  <si>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</si>
  <si>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</si>
  <si>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</si>
  <si>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</si>
  <si>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</si>
  <si>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</si>
  <si>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</si>
  <si>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</si>
  <si>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</si>
  <si>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</si>
  <si>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</si>
  <si>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</si>
  <si>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</si>
  <si>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</si>
  <si>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</si>
  <si>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</si>
  <si>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</si>
  <si>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</si>
  <si>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</si>
  <si>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</si>
  <si>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</si>
  <si>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</si>
  <si>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</si>
  <si>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</si>
  <si>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</si>
  <si>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</si>
  <si>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</si>
  <si>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</si>
  <si>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</si>
  <si>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</si>
  <si>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</si>
  <si>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</si>
  <si>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</si>
  <si>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</si>
  <si>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</si>
  <si>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</si>
  <si>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</si>
  <si>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</si>
  <si>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</si>
  <si>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</si>
  <si>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</si>
  <si>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</si>
  <si>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</si>
  <si>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</si>
  <si>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</si>
  <si>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</si>
  <si>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</si>
  <si>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</si>
  <si>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</si>
  <si>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</si>
  <si>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</si>
  <si>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</si>
  <si>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</si>
  <si>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</si>
  <si>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</si>
  <si>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</si>
  <si>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</si>
  <si>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</si>
  <si>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</si>
  <si>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</si>
  <si>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</si>
  <si>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</si>
  <si>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</si>
  <si>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</si>
  <si>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</si>
  <si>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</si>
  <si>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</si>
  <si>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</si>
  <si>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</si>
  <si>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</si>
  <si>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</si>
  <si>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</si>
  <si>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</si>
  <si>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</si>
  <si>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</si>
  <si>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</si>
  <si>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</si>
  <si>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</si>
  <si>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</si>
  <si>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</si>
  <si>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</si>
  <si>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</si>
  <si>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</si>
  <si>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</si>
  <si>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</si>
  <si>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</si>
  <si>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</si>
  <si>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</si>
  <si>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</si>
  <si>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</si>
  <si>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</si>
  <si>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</si>
  <si>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</si>
  <si>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</si>
  <si>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</si>
  <si>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</si>
  <si>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</si>
  <si>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</si>
  <si>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</si>
  <si>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</si>
  <si>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</si>
  <si>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</si>
  <si>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</si>
  <si>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</si>
  <si>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</si>
  <si>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</si>
  <si>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</si>
  <si>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</si>
  <si>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</si>
  <si>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</si>
  <si>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</si>
  <si>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</si>
  <si>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</si>
  <si>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</si>
  <si>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</si>
  <si>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</si>
  <si>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</si>
  <si>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</si>
  <si>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</si>
  <si>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</si>
  <si>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</si>
  <si>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</si>
  <si>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</si>
  <si>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</si>
  <si>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</si>
  <si>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</si>
  <si>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</si>
  <si>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</si>
  <si>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</si>
  <si>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</si>
  <si>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</si>
  <si>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</si>
  <si>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</si>
  <si>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</si>
  <si>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</si>
  <si>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</si>
  <si>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</si>
  <si>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</si>
  <si>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</si>
  <si>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</si>
  <si>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</si>
  <si>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</si>
  <si>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</si>
  <si>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</si>
  <si>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</si>
  <si>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</si>
  <si>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</si>
  <si>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</si>
  <si>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</si>
  <si>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</si>
  <si>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</si>
  <si>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</si>
  <si>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</si>
  <si>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</si>
  <si>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</si>
  <si>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</si>
  <si>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</si>
  <si>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</si>
  <si>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</si>
  <si>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</si>
  <si>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</si>
  <si>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</si>
  <si>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</si>
  <si>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</si>
  <si>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</si>
  <si>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</si>
  <si>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</si>
  <si>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</si>
  <si>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</si>
  <si>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</si>
  <si>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</si>
  <si>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</si>
  <si>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</si>
  <si>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</si>
  <si>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</si>
  <si>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</si>
  <si>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</si>
  <si>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</si>
  <si>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</si>
  <si>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</si>
  <si>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</si>
  <si>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</si>
  <si>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</si>
  <si>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</si>
  <si>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</si>
  <si>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</si>
  <si>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</si>
  <si>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</si>
  <si>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</si>
  <si>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</si>
  <si>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</si>
  <si>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</si>
  <si>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</si>
  <si>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</si>
  <si>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</si>
  <si>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</si>
  <si>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</si>
  <si>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</si>
  <si>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</si>
  <si>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</si>
  <si>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</si>
  <si>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</si>
  <si>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</si>
  <si>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</si>
  <si>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</si>
  <si>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</si>
  <si>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</si>
  <si>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</si>
  <si>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</si>
  <si>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</si>
  <si>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</si>
  <si>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</si>
  <si>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</si>
  <si>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</si>
  <si>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</si>
  <si>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</si>
  <si>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</si>
  <si>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</si>
  <si>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</si>
  <si>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</si>
  <si>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</si>
  <si>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</si>
  <si>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</si>
  <si>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</si>
  <si>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</si>
  <si>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</si>
  <si>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</si>
  <si>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</si>
  <si>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</si>
  <si>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</si>
  <si>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</si>
  <si>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</si>
  <si>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</si>
  <si>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</si>
  <si>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</si>
  <si>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</si>
  <si>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</si>
  <si>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</si>
  <si>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</si>
  <si>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</si>
  <si>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</si>
  <si>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</si>
  <si>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</si>
  <si>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</si>
  <si>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</si>
  <si>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</si>
  <si>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</si>
  <si>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</si>
  <si>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</si>
  <si>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</si>
  <si>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</si>
  <si>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</si>
  <si>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</si>
  <si>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</si>
  <si>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</si>
  <si>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</si>
  <si>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</si>
  <si>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</si>
  <si>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</si>
  <si>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</si>
  <si>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</si>
  <si>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</si>
  <si>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</si>
  <si>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</si>
  <si>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</si>
  <si>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</si>
  <si>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</si>
  <si>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</si>
  <si>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</si>
  <si>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</si>
  <si>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</si>
  <si>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</si>
  <si>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</si>
  <si>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</si>
  <si>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</si>
  <si>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</si>
  <si>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</si>
  <si>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</si>
  <si>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</si>
  <si>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</si>
  <si>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</si>
  <si>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</si>
  <si>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</si>
  <si>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</si>
  <si>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</si>
  <si>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</si>
  <si>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</si>
  <si>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</si>
  <si>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</si>
  <si>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</si>
  <si>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</si>
  <si>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</si>
  <si>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</si>
  <si>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</si>
  <si>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</si>
  <si>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</si>
  <si>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</si>
  <si>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</si>
  <si>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</si>
  <si>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</si>
  <si>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</si>
  <si>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</si>
  <si>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</si>
  <si>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</si>
  <si>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</si>
  <si>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</si>
  <si>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</si>
  <si>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</si>
  <si>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</si>
  <si>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</si>
  <si>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</si>
  <si>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</si>
  <si>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</si>
  <si>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</si>
  <si>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</si>
  <si>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</si>
  <si>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</si>
  <si>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</si>
  <si>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</si>
  <si>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</si>
  <si>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</si>
  <si>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</si>
  <si>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</si>
  <si>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</si>
  <si>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</si>
  <si>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</si>
  <si>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</si>
  <si>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</si>
  <si>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</si>
  <si>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</si>
  <si>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</si>
  <si>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</si>
  <si>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</si>
  <si>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</si>
  <si>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</si>
  <si>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</si>
  <si>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</si>
  <si>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</si>
  <si>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</si>
  <si>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</si>
  <si>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</si>
  <si>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</si>
  <si>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</si>
  <si>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</si>
  <si>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</si>
  <si>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</si>
  <si>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</si>
  <si>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</si>
  <si>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</si>
  <si>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</si>
  <si>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</si>
  <si>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</si>
  <si>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</si>
  <si>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</si>
  <si>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</si>
  <si>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</si>
  <si>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</si>
  <si>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</si>
  <si>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</si>
  <si>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</si>
  <si>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</si>
  <si>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</si>
  <si>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</si>
  <si>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</si>
  <si>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</si>
  <si>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</si>
  <si>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</si>
  <si>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</si>
  <si>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</si>
  <si>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</si>
  <si>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</si>
  <si>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</si>
  <si>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</si>
  <si>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</si>
  <si>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</si>
  <si>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</si>
  <si>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</si>
  <si>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</si>
  <si>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</si>
  <si>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</si>
  <si>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</si>
  <si>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</si>
  <si>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</si>
  <si>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</si>
  <si>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</si>
  <si>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</si>
  <si>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</si>
  <si>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</si>
  <si>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</si>
  <si>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</si>
  <si>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</si>
  <si>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</si>
  <si>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</si>
  <si>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</si>
  <si>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</si>
  <si>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</si>
  <si>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</si>
  <si>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</si>
  <si>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</si>
  <si>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</si>
  <si>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</si>
  <si>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</si>
  <si>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</si>
  <si>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</si>
  <si>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</si>
  <si>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</si>
  <si>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</si>
  <si>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</si>
  <si>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</si>
  <si>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</si>
  <si>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</si>
  <si>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</si>
  <si>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</si>
  <si>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</si>
  <si>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</si>
  <si>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</si>
  <si>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</si>
  <si>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</si>
  <si>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</si>
  <si>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</si>
  <si>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</si>
  <si>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</si>
  <si>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</si>
  <si>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</si>
  <si>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</si>
  <si>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</si>
  <si>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</si>
  <si>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</si>
  <si>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</si>
  <si>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</si>
  <si>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</si>
  <si>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</si>
  <si>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</si>
  <si>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</si>
  <si>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</si>
  <si>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</si>
  <si>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</si>
  <si>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</si>
  <si>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</si>
  <si>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</si>
  <si>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</si>
  <si>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</si>
  <si>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</si>
  <si>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</si>
  <si>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</si>
  <si>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</si>
  <si>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</si>
  <si>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</si>
  <si>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</si>
  <si>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</si>
  <si>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</si>
  <si>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</si>
  <si>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</si>
  <si>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</si>
  <si>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</si>
  <si>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</si>
  <si>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</si>
  <si>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</si>
  <si>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</si>
  <si>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</si>
  <si>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</si>
  <si>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</si>
  <si>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</si>
  <si>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</si>
  <si>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</si>
  <si>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</si>
  <si>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</si>
  <si>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</si>
  <si>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</si>
  <si>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</si>
  <si>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</si>
  <si>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</si>
  <si>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</si>
  <si>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</si>
  <si>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</si>
  <si>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</si>
  <si>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</si>
  <si>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</si>
  <si>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</si>
  <si>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</si>
  <si>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</si>
  <si>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</si>
  <si>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</si>
  <si>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</si>
  <si>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</si>
  <si>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</si>
  <si>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</si>
  <si>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</si>
  <si>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</si>
  <si>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</si>
  <si>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</si>
  <si>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</si>
  <si>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</si>
  <si>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</si>
  <si>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</si>
  <si>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</si>
  <si>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</si>
  <si>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</si>
  <si>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</si>
  <si>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</si>
  <si>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</si>
  <si>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</si>
  <si>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</si>
  <si>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</si>
  <si>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</si>
  <si>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</si>
  <si>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</si>
  <si>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</si>
  <si>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</si>
  <si>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</si>
  <si>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</si>
  <si>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</si>
  <si>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</si>
  <si>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</si>
  <si>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</si>
  <si>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</si>
  <si>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</si>
  <si>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</si>
  <si>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</si>
  <si>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</si>
  <si>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</si>
  <si>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</si>
  <si>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</si>
  <si>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</si>
  <si>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</si>
  <si>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</si>
  <si>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</si>
  <si>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</si>
  <si>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</si>
  <si>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</si>
  <si>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</si>
  <si>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</si>
  <si>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</si>
  <si>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</si>
  <si>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</si>
  <si>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</si>
  <si>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</si>
  <si>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</si>
  <si>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</si>
  <si>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</si>
  <si>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</si>
  <si>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</si>
  <si>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</si>
  <si>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</si>
  <si>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</si>
  <si>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</si>
  <si>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</si>
  <si>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</si>
  <si>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</si>
  <si>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</si>
  <si>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</si>
  <si>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</si>
  <si>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</si>
  <si>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</si>
  <si>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</si>
  <si>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</si>
  <si>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</si>
  <si>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</si>
  <si>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</si>
  <si>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</si>
  <si>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</si>
  <si>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</si>
  <si>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</si>
  <si>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</si>
  <si>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</si>
  <si>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</si>
  <si>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</si>
  <si>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</si>
  <si>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</si>
  <si>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</si>
  <si>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</si>
  <si>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</si>
  <si>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</si>
  <si>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</si>
  <si>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</si>
  <si>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</si>
  <si>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</si>
  <si>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</si>
  <si>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</si>
  <si>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</si>
  <si>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</si>
  <si>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</si>
  <si>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</si>
  <si>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</si>
  <si>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</si>
  <si>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</si>
  <si>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</si>
  <si>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</si>
  <si>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</si>
  <si>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</si>
  <si>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</si>
  <si>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</si>
  <si>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</si>
  <si>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</si>
  <si>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</si>
  <si>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</si>
  <si>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</si>
  <si>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</si>
  <si>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</si>
  <si>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</si>
  <si>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</si>
  <si>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</si>
  <si>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</si>
  <si>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</si>
  <si>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</si>
  <si>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</si>
  <si>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</si>
  <si>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</si>
  <si>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</si>
  <si>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</si>
  <si>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</si>
  <si>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</si>
  <si>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</si>
  <si>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</si>
  <si>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</si>
  <si>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</si>
  <si>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</si>
  <si>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</si>
  <si>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</si>
  <si>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</si>
  <si>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</si>
  <si>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</si>
  <si>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</si>
  <si>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</si>
  <si>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</si>
  <si>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</si>
  <si>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</si>
  <si>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</si>
  <si>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</si>
  <si>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</si>
  <si>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</si>
  <si>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</si>
  <si>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</si>
  <si>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</si>
  <si>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</si>
  <si>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</si>
  <si>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</si>
  <si>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</si>
  <si>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</si>
  <si>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</si>
  <si>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</si>
  <si>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</si>
  <si>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</si>
  <si>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</si>
  <si>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</si>
  <si>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</si>
  <si>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</si>
  <si>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</si>
  <si>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</si>
  <si>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</si>
  <si>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</si>
  <si>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</si>
  <si>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</si>
  <si>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</si>
  <si>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</si>
  <si>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</si>
  <si>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</si>
  <si>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</si>
  <si>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</si>
  <si>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</si>
  <si>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</si>
  <si>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</si>
  <si>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</si>
  <si>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</si>
  <si>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</si>
  <si>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</si>
  <si>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</si>
  <si>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</si>
  <si>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</si>
  <si>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</si>
  <si>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</si>
  <si>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</si>
  <si>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</si>
  <si>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</si>
  <si>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</si>
  <si>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</si>
  <si>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</si>
  <si>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</si>
  <si>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</si>
  <si>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</si>
  <si>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</si>
  <si>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</si>
  <si>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</si>
  <si>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</si>
  <si>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</si>
  <si>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</si>
  <si>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</si>
  <si>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</si>
  <si>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</si>
  <si>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</si>
  <si>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</si>
  <si>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</si>
  <si>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</si>
  <si>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</si>
  <si>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</si>
  <si>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</si>
  <si>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</si>
  <si>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</si>
  <si>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</si>
  <si>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</si>
  <si>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</si>
  <si>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</si>
  <si>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</si>
  <si>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</si>
  <si>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</si>
  <si>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</si>
  <si>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</si>
  <si>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</si>
  <si>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</si>
  <si>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</si>
  <si>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</si>
  <si>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</si>
  <si>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</si>
  <si>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</si>
  <si>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</si>
  <si>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</si>
  <si>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</si>
  <si>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</si>
  <si>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</si>
  <si>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</si>
  <si>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</si>
  <si>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</si>
  <si>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</si>
  <si>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</si>
  <si>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</si>
  <si>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</si>
  <si>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</si>
  <si>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</si>
  <si>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</si>
  <si>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</si>
  <si>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</si>
  <si>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</si>
  <si>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</si>
  <si>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</si>
  <si>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</si>
  <si>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</si>
  <si>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</si>
  <si>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</si>
  <si>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</si>
  <si>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</si>
  <si>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</si>
  <si>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</si>
  <si>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</si>
  <si>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</si>
  <si>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</si>
  <si>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</si>
  <si>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</si>
  <si>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</si>
  <si>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</si>
  <si>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</si>
  <si>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</si>
  <si>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</si>
  <si>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</si>
  <si>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</si>
  <si>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</si>
  <si>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</si>
  <si>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</si>
  <si>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</si>
  <si>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</si>
  <si>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</si>
  <si>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</si>
  <si>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</si>
  <si>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</si>
  <si>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</si>
  <si>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</si>
  <si>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</si>
  <si>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</si>
  <si>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</si>
  <si>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</si>
  <si>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</si>
  <si>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</si>
  <si>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</si>
  <si>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</si>
  <si>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</si>
  <si>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</si>
  <si>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</si>
  <si>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</si>
  <si>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</si>
  <si>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</si>
  <si>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</si>
  <si>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</si>
  <si>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</si>
  <si>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</si>
  <si>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</si>
  <si>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</si>
  <si>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</si>
  <si>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</si>
  <si>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</si>
  <si>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</si>
  <si>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</si>
  <si>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</si>
  <si>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</si>
  <si>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</si>
  <si>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</si>
  <si>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</si>
  <si>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</si>
  <si>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</si>
  <si>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</si>
  <si>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</si>
  <si>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</si>
  <si>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</si>
  <si>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</si>
  <si>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</si>
  <si>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</si>
  <si>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</si>
  <si>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</si>
  <si>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</si>
  <si>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</si>
  <si>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</si>
  <si>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</si>
  <si>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</si>
  <si>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</si>
  <si>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</si>
  <si>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</si>
  <si>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</si>
  <si>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</si>
  <si>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</si>
  <si>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</si>
  <si>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</si>
  <si>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</si>
  <si>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</si>
  <si>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</si>
  <si>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</si>
  <si>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</si>
  <si>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</si>
  <si>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</si>
  <si>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</si>
  <si>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</si>
  <si>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</si>
  <si>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</si>
  <si>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</si>
  <si>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</si>
  <si>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</si>
  <si>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</si>
  <si>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</si>
  <si>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</si>
  <si>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</si>
  <si>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</si>
  <si>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</si>
  <si>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</si>
  <si>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</si>
  <si>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</si>
  <si>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</si>
  <si>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</si>
  <si>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</si>
  <si>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</si>
  <si>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</si>
  <si>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</si>
  <si>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</si>
  <si>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</si>
  <si>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</si>
  <si>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</si>
  <si>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</si>
  <si>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</si>
  <si>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</si>
  <si>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</si>
  <si>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</si>
  <si>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</si>
  <si>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</si>
  <si>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</si>
  <si>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</si>
  <si>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</si>
  <si>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</si>
  <si>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</si>
  <si>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</si>
  <si>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</si>
  <si>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</si>
  <si>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</si>
  <si>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</si>
  <si>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</si>
  <si>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</si>
  <si>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</si>
  <si>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</si>
  <si>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</si>
  <si>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</si>
  <si>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</si>
  <si>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</si>
  <si>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</si>
  <si>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</si>
  <si>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</si>
  <si>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</si>
  <si>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</si>
  <si>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</si>
  <si>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</si>
  <si>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</si>
  <si>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</si>
  <si>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</si>
  <si>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</si>
  <si>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</si>
  <si>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</si>
  <si>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</si>
  <si>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</si>
  <si>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</si>
  <si>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</si>
  <si>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</si>
  <si>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</si>
  <si>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</si>
  <si>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</si>
  <si>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</si>
  <si>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</si>
  <si>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</si>
  <si>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</si>
  <si>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</si>
  <si>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</si>
  <si>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</si>
  <si>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</si>
  <si>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</si>
  <si>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</si>
  <si>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</si>
  <si>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</si>
  <si>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</si>
  <si>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</si>
  <si>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</si>
  <si>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</si>
  <si>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</si>
  <si>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</si>
  <si>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</si>
  <si>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</si>
  <si>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</si>
  <si>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</si>
  <si>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</si>
  <si>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</si>
  <si>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</si>
  <si>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</si>
  <si>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</si>
  <si>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</si>
  <si>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</si>
  <si>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</si>
  <si>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</si>
  <si>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</si>
  <si>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</si>
  <si>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</si>
  <si>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</si>
  <si>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</si>
  <si>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</si>
  <si>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</si>
  <si>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</si>
  <si>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</si>
  <si>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</si>
  <si>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</si>
  <si>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</si>
  <si>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</si>
  <si>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</si>
  <si>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</si>
  <si>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</si>
  <si>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</si>
  <si>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</si>
  <si>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</si>
  <si>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</si>
  <si>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</si>
  <si>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</si>
  <si>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</si>
  <si>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</si>
  <si>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</si>
  <si>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</si>
  <si>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</si>
  <si>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</si>
  <si>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</si>
  <si>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</si>
  <si>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</si>
  <si>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</si>
  <si>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</si>
  <si>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</si>
  <si>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</si>
  <si>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</si>
  <si>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</si>
  <si>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</si>
  <si>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</si>
  <si>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</si>
  <si>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</si>
  <si>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</si>
  <si>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</si>
  <si>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</si>
  <si>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</si>
  <si>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</si>
  <si>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</si>
  <si>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</si>
  <si>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</si>
  <si>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</si>
  <si>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</si>
  <si>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</si>
  <si>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</si>
  <si>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</si>
  <si>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</si>
  <si>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</si>
  <si>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</si>
  <si>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</si>
  <si>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</si>
  <si>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</si>
  <si>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</si>
  <si>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</si>
  <si>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</si>
  <si>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</si>
  <si>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</si>
  <si>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</si>
  <si>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</si>
  <si>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</si>
  <si>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</si>
  <si>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</si>
  <si>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</si>
  <si>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</si>
  <si>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</si>
  <si>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</si>
  <si>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</si>
  <si>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</si>
  <si>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</si>
  <si>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</si>
  <si>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</si>
  <si>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</si>
  <si>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</si>
  <si>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</si>
  <si>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</si>
  <si>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</si>
  <si>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</si>
  <si>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</si>
  <si>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</si>
  <si>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</si>
  <si>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</si>
  <si>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</si>
  <si>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</si>
  <si>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</si>
  <si>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</si>
  <si>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</si>
  <si>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</si>
  <si>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</si>
  <si>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</si>
  <si>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</si>
  <si>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</si>
  <si>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</si>
  <si>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</si>
  <si>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</si>
  <si>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</si>
  <si>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</si>
  <si>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</si>
  <si>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</si>
  <si>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</si>
  <si>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</si>
  <si>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</si>
  <si>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</si>
  <si>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</si>
  <si>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</si>
  <si>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</si>
  <si>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</si>
  <si>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</si>
  <si>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</si>
  <si>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</si>
  <si>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</si>
  <si>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</si>
  <si>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</si>
  <si>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</si>
  <si>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</si>
  <si>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</si>
  <si>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</si>
  <si>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</si>
  <si>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</si>
  <si>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</si>
  <si>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</si>
  <si>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</si>
  <si>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</si>
  <si>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</si>
  <si>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</si>
  <si>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</si>
  <si>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</si>
  <si>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</si>
  <si>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</si>
  <si>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</si>
  <si>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</si>
  <si>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</si>
  <si>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</si>
  <si>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</si>
  <si>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</si>
  <si>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</si>
  <si>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</si>
  <si>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</si>
  <si>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</si>
  <si>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</si>
  <si>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</si>
  <si>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</si>
  <si>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</si>
  <si>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</si>
  <si>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</si>
  <si>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</si>
  <si>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</si>
  <si>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</si>
  <si>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</si>
  <si>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</si>
  <si>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</si>
  <si>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</si>
  <si>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</si>
  <si>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</si>
  <si>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</si>
  <si>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</si>
  <si>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</si>
  <si>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</si>
  <si>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</si>
  <si>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</si>
  <si>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</si>
  <si>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</si>
  <si>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</si>
  <si>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</si>
  <si>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</si>
  <si>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</si>
  <si>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</si>
  <si>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</si>
  <si>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</si>
  <si>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</si>
  <si>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</si>
  <si>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</si>
  <si>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</si>
  <si>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</si>
  <si>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</si>
  <si>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</si>
  <si>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</si>
  <si>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</si>
  <si>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</si>
  <si>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</si>
  <si>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</si>
  <si>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</si>
  <si>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</si>
  <si>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</si>
  <si>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</si>
  <si>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</si>
  <si>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</si>
  <si>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</si>
  <si>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</si>
  <si>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</si>
  <si>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</si>
  <si>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</si>
  <si>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</si>
  <si>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</si>
  <si>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</si>
  <si>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</si>
  <si>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</si>
  <si>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</si>
  <si>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</si>
  <si>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</si>
  <si>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</si>
  <si>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</si>
  <si>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</si>
  <si>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</si>
  <si>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</si>
  <si>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</si>
  <si>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</si>
  <si>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</si>
  <si>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</si>
  <si>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</si>
  <si>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</si>
  <si>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</si>
  <si>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</si>
  <si>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</si>
  <si>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</si>
  <si>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</si>
  <si>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</si>
  <si>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</si>
  <si>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</si>
  <si>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</si>
  <si>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</si>
  <si>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</si>
  <si>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</si>
  <si>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</si>
  <si>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</si>
  <si>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</si>
  <si>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</si>
  <si>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</si>
  <si>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</si>
  <si>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</si>
  <si>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</si>
  <si>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</si>
  <si>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</si>
  <si>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</si>
  <si>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</si>
  <si>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</si>
  <si>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</si>
  <si>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</si>
  <si>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</si>
  <si>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</si>
  <si>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</si>
  <si>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</si>
  <si>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</si>
  <si>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</si>
  <si>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</si>
  <si>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</si>
  <si>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</si>
  <si>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</si>
  <si>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</si>
  <si>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</si>
  <si>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</si>
  <si>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</si>
  <si>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</si>
  <si>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</si>
  <si>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</si>
  <si>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</si>
  <si>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</si>
  <si>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</si>
  <si>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</si>
  <si>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</si>
  <si>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</si>
  <si>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</si>
  <si>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</si>
  <si>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</si>
  <si>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</si>
  <si>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</si>
  <si>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</si>
  <si>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</si>
  <si>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</si>
  <si>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</si>
  <si>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</si>
  <si>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</si>
  <si>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</si>
  <si>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</si>
  <si>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</si>
  <si>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</si>
  <si>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</si>
  <si>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</si>
  <si>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</si>
  <si>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</si>
  <si>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</si>
  <si>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</si>
  <si>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</si>
  <si>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</si>
  <si>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</si>
  <si>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</si>
  <si>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</si>
  <si>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</si>
  <si>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</si>
  <si>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</si>
  <si>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</si>
  <si>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</si>
  <si>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</si>
  <si>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</si>
  <si>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</si>
  <si>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</si>
  <si>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</si>
  <si>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</si>
  <si>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</si>
  <si>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</si>
  <si>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</si>
  <si>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</si>
  <si>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</si>
  <si>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</si>
  <si>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</si>
  <si>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</si>
  <si>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</si>
  <si>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</si>
  <si>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</si>
  <si>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</si>
  <si>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</si>
  <si>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</si>
  <si>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</si>
  <si>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</si>
  <si>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</si>
  <si>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</si>
  <si>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</si>
  <si>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</si>
  <si>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</si>
  <si>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</si>
  <si>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</si>
  <si>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</si>
  <si>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</si>
  <si>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</si>
  <si>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</si>
  <si>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</si>
  <si>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</si>
  <si>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</si>
  <si>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</si>
  <si>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</si>
  <si>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</si>
  <si>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</si>
  <si>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</si>
  <si>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</si>
  <si>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</si>
  <si>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</si>
  <si>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</si>
  <si>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</si>
  <si>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</si>
  <si>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</si>
  <si>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</si>
  <si>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</si>
  <si>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</si>
  <si>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</si>
  <si>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</si>
  <si>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</si>
  <si>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</si>
  <si>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</si>
  <si>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</si>
  <si>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</si>
  <si>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</si>
  <si>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</si>
  <si>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</si>
  <si>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</si>
  <si>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</si>
  <si>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</si>
  <si>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</si>
  <si>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</si>
  <si>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</si>
  <si>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</si>
  <si>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</si>
  <si>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</si>
  <si>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</si>
  <si>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</si>
  <si>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</si>
  <si>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</si>
  <si>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</si>
  <si>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</si>
  <si>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</si>
  <si>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</si>
  <si>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</si>
  <si>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</si>
  <si>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</si>
  <si>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</si>
  <si>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</si>
  <si>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</si>
  <si>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</si>
  <si>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</si>
  <si>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</si>
  <si>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</si>
  <si>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</si>
  <si>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</si>
  <si>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</si>
  <si>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</si>
  <si>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</si>
  <si>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</si>
  <si>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</si>
  <si>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</si>
  <si>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</si>
  <si>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</si>
  <si>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</si>
  <si>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</si>
  <si>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</si>
  <si>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</si>
  <si>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</si>
  <si>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</si>
  <si>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</si>
  <si>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</si>
  <si>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</si>
  <si>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</si>
  <si>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</si>
  <si>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</si>
  <si>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</si>
  <si>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</si>
  <si>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</si>
  <si>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</si>
  <si>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</si>
  <si>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</si>
  <si>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</si>
  <si>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</si>
  <si>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</si>
  <si>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</si>
  <si>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</si>
  <si>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</si>
  <si>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</si>
  <si>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</si>
  <si>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</si>
  <si>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</si>
  <si>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</si>
  <si>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</si>
  <si>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</si>
  <si>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</si>
  <si>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</si>
  <si>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</si>
  <si>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</si>
  <si>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</si>
  <si>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</si>
  <si>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</si>
  <si>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</si>
  <si>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</si>
  <si>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</si>
  <si>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</si>
  <si>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</si>
  <si>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</si>
  <si>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</si>
  <si>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</si>
  <si>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</si>
  <si>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</si>
  <si>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</si>
  <si>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</si>
  <si>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</si>
  <si>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</si>
  <si>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</si>
  <si>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</si>
  <si>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</si>
  <si>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</si>
  <si>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</si>
  <si>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</si>
  <si>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</si>
  <si>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</si>
  <si>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</si>
  <si>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</si>
  <si>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</si>
  <si>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</si>
  <si>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</si>
  <si>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</si>
  <si>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</si>
  <si>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</si>
  <si>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</si>
  <si>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</si>
  <si>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</si>
  <si>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</si>
  <si>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</si>
  <si>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</si>
  <si>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</si>
  <si>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</si>
  <si>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</si>
  <si>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</si>
  <si>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</si>
  <si>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</si>
  <si>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</si>
  <si>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</si>
  <si>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</si>
  <si>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</si>
  <si>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</si>
  <si>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</si>
  <si>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</si>
  <si>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</si>
  <si>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</si>
  <si>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</si>
  <si>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</si>
  <si>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</si>
  <si>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</si>
  <si>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</si>
  <si>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</si>
  <si>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</si>
  <si>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</si>
  <si>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</si>
  <si>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</si>
  <si>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</si>
  <si>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</si>
  <si>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</si>
  <si>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</si>
  <si>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</si>
  <si>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</si>
  <si>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</si>
  <si>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</si>
  <si>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</si>
  <si>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</si>
  <si>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</si>
  <si>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</si>
  <si>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</si>
  <si>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</si>
  <si>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</si>
  <si>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</si>
  <si>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</si>
  <si>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</si>
  <si>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</si>
  <si>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</si>
  <si>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</si>
  <si>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</si>
  <si>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</si>
  <si>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</si>
  <si>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</si>
  <si>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</si>
  <si>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</si>
  <si>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</si>
  <si>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</si>
  <si>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</si>
  <si>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</si>
  <si>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</si>
  <si>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</si>
  <si>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</si>
  <si>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</si>
  <si>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</si>
  <si>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</si>
  <si>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</si>
  <si>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</si>
  <si>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</si>
  <si>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</si>
  <si>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</si>
  <si>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</si>
  <si>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</si>
  <si>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</si>
  <si>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</si>
  <si>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</si>
  <si>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</si>
  <si>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</si>
  <si>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</si>
  <si>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</si>
  <si>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</si>
  <si>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</si>
  <si>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</si>
  <si>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</si>
  <si>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</si>
  <si>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</si>
  <si>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</si>
  <si>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</si>
  <si>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</si>
  <si>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</si>
  <si>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</si>
  <si>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</si>
  <si>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</si>
  <si>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</si>
  <si>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</si>
  <si>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</si>
  <si>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</si>
  <si>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</si>
  <si>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</si>
  <si>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</si>
  <si>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</si>
  <si>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</si>
  <si>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</si>
  <si>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</si>
  <si>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</si>
  <si>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</si>
  <si>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</si>
  <si>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</si>
  <si>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</si>
  <si>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</si>
  <si>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</si>
  <si>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</si>
  <si>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</si>
  <si>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</si>
  <si>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</si>
  <si>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</si>
  <si>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</si>
  <si>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</si>
  <si>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</si>
  <si>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</si>
  <si>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</si>
  <si>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</si>
  <si>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</si>
  <si>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</si>
  <si>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</si>
  <si>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</si>
  <si>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</si>
  <si>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</si>
  <si>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</si>
  <si>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</si>
  <si>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</si>
  <si>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</si>
  <si>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</si>
  <si>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</si>
  <si>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</si>
  <si>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</si>
  <si>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</si>
  <si>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</si>
  <si>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</si>
  <si>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</si>
  <si>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</si>
  <si>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</si>
  <si>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</si>
  <si>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</si>
  <si>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</si>
  <si>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</si>
  <si>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</si>
  <si>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</si>
  <si>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</si>
  <si>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</si>
  <si>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</si>
  <si>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</si>
  <si>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</si>
  <si>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</si>
  <si>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</si>
  <si>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</si>
  <si>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</si>
  <si>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</si>
  <si>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</si>
  <si>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</si>
  <si>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</si>
  <si>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</si>
  <si>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</si>
  <si>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</si>
  <si>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</si>
  <si>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</si>
  <si>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</si>
  <si>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</si>
  <si>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</si>
  <si>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</si>
  <si>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</si>
  <si>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</si>
  <si>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</si>
  <si>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</si>
  <si>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</si>
  <si>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</si>
  <si>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</si>
  <si>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</si>
  <si>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</si>
  <si>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</si>
  <si>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</si>
  <si>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</si>
  <si>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</si>
  <si>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</si>
  <si>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</si>
  <si>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</si>
  <si>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</si>
  <si>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</si>
  <si>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</si>
  <si>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</si>
  <si>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</si>
  <si>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</si>
  <si>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</si>
  <si>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</si>
  <si>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</si>
  <si>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</si>
  <si>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</si>
  <si>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</si>
  <si>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</si>
  <si>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</si>
  <si>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</si>
  <si>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</si>
  <si>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</si>
  <si>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</si>
  <si>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</si>
  <si>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</si>
  <si>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</si>
  <si>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</si>
  <si>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</si>
  <si>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</si>
  <si>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</si>
  <si>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</si>
  <si>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</si>
  <si>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</si>
  <si>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</si>
  <si>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</si>
  <si>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</si>
  <si>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</si>
  <si>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</si>
  <si>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</si>
  <si>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</si>
  <si>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</si>
  <si>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</si>
  <si>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</si>
  <si>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</si>
  <si>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</si>
  <si>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</si>
  <si>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</si>
  <si>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</si>
  <si>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</si>
  <si>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</si>
  <si>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</si>
  <si>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</si>
  <si>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</si>
  <si>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</si>
  <si>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</si>
  <si>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</si>
  <si>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</si>
  <si>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</si>
  <si>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</si>
  <si>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</si>
  <si>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</si>
  <si>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</si>
  <si>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</si>
  <si>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</si>
  <si>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</si>
  <si>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</si>
  <si>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</si>
  <si>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</si>
  <si>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</si>
  <si>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</si>
  <si>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</si>
  <si>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</si>
  <si>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</si>
  <si>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</si>
  <si>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</si>
  <si>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</si>
  <si>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</si>
  <si>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</si>
  <si>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</si>
  <si>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</si>
  <si>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</si>
  <si>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</si>
  <si>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</si>
  <si>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</si>
  <si>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</si>
  <si>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</si>
  <si>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</si>
  <si>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</si>
  <si>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</si>
  <si>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</si>
  <si>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</si>
  <si>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</si>
  <si>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</si>
  <si>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</si>
  <si>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</si>
  <si>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</si>
  <si>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</si>
  <si>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</si>
  <si>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</si>
  <si>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</si>
  <si>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</si>
  <si>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</si>
  <si>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</si>
  <si>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</si>
  <si>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</si>
  <si>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</si>
  <si>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</si>
  <si>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</si>
  <si>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</si>
  <si>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</si>
  <si>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</si>
  <si>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</si>
  <si>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</si>
  <si>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</si>
  <si>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</si>
  <si>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</si>
  <si>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</si>
  <si>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</si>
  <si>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</si>
  <si>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</si>
  <si>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</si>
  <si>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</si>
  <si>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</si>
  <si>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</si>
  <si>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</si>
  <si>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</si>
  <si>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</si>
  <si>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</si>
  <si>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</si>
  <si>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</si>
  <si>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</si>
  <si>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</si>
  <si>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</si>
  <si>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</si>
  <si>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</si>
  <si>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</si>
  <si>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</si>
  <si>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</si>
  <si>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</si>
  <si>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</si>
  <si>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</si>
  <si>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</si>
  <si>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</si>
  <si>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</si>
  <si>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</si>
  <si>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</si>
  <si>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</si>
  <si>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</si>
  <si>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</si>
  <si>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</si>
  <si>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</si>
  <si>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</si>
  <si>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</si>
  <si>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</si>
  <si>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</si>
  <si>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</si>
  <si>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</si>
  <si>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</si>
  <si>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</si>
  <si>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</si>
  <si>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</si>
  <si>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</si>
  <si>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</si>
  <si>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</si>
  <si>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</si>
  <si>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</si>
  <si>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</si>
  <si>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</si>
  <si>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</si>
  <si>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</si>
  <si>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</si>
  <si>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</si>
  <si>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</si>
  <si>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</si>
  <si>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</si>
  <si>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</si>
  <si>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</si>
  <si>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</si>
  <si>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</si>
  <si>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</si>
  <si>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</si>
  <si>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</si>
  <si>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</si>
  <si>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</si>
  <si>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</si>
  <si>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</si>
  <si>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</si>
  <si>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</si>
  <si>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</si>
  <si>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</si>
  <si>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</si>
  <si>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</si>
  <si>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</si>
  <si>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</si>
  <si>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</si>
  <si>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</si>
  <si>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</si>
  <si>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</si>
  <si>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</si>
  <si>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</si>
  <si>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</si>
  <si>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</si>
  <si>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</si>
  <si>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</si>
  <si>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</si>
  <si>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</si>
  <si>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</si>
  <si>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</si>
  <si>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</si>
  <si>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</si>
  <si>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</si>
  <si>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</si>
  <si>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</si>
  <si>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</si>
  <si>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</si>
  <si>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</si>
  <si>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</si>
  <si>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</si>
  <si>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</si>
  <si>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</si>
  <si>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</si>
  <si>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</si>
  <si>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</si>
  <si>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</si>
  <si>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</si>
  <si>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</si>
  <si>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</si>
  <si>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</si>
  <si>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</si>
  <si>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</si>
  <si>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</si>
  <si>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</si>
  <si>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</si>
  <si>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</si>
  <si>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</si>
  <si>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</si>
  <si>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</si>
  <si>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</si>
  <si>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</si>
  <si>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</si>
  <si>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</si>
  <si>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</si>
  <si>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</si>
  <si>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</si>
  <si>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</si>
  <si>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</si>
  <si>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</si>
  <si>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</si>
  <si>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</si>
  <si>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</si>
  <si>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</si>
  <si>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</si>
  <si>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</si>
  <si>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</si>
  <si>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</si>
  <si>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</si>
  <si>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</si>
  <si>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</si>
  <si>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</si>
  <si>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</si>
  <si>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</si>
  <si>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</si>
  <si>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</si>
  <si>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</si>
  <si>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</si>
  <si>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</si>
  <si>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</si>
  <si>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</si>
  <si>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</si>
  <si>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</si>
  <si>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</si>
  <si>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</si>
  <si>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</si>
  <si>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</si>
  <si>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</si>
  <si>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</si>
  <si>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</si>
  <si>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</si>
  <si>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</si>
  <si>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</si>
  <si>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</si>
  <si>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</si>
  <si>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</si>
  <si>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</si>
  <si>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</si>
  <si>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</si>
  <si>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</si>
  <si>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</si>
  <si>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</si>
  <si>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</si>
  <si>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</si>
  <si>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</si>
  <si>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</si>
  <si>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</si>
  <si>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</si>
  <si>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</si>
  <si>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</si>
  <si>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</si>
  <si>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</si>
  <si>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</si>
  <si>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</si>
  <si>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</si>
  <si>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</si>
  <si>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</si>
  <si>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</si>
  <si>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</si>
  <si>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</si>
  <si>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</si>
  <si>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</si>
  <si>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</si>
  <si>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</si>
  <si>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</si>
  <si>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</si>
  <si>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</si>
  <si>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</si>
  <si>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</si>
  <si>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</si>
  <si>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</si>
  <si>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</si>
  <si>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</si>
  <si>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</si>
  <si>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</si>
  <si>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</si>
  <si>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</si>
  <si>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</si>
  <si>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</si>
  <si>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</si>
  <si>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</si>
  <si>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</si>
  <si>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</si>
  <si>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</si>
  <si>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</si>
  <si>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</si>
  <si>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</si>
  <si>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</si>
  <si>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</si>
  <si>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</si>
  <si>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</si>
  <si>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</si>
  <si>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</si>
  <si>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</si>
  <si>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</si>
  <si>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</si>
  <si>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</si>
  <si>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</si>
  <si>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</si>
  <si>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</si>
  <si>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</si>
  <si>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</si>
  <si>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</si>
  <si>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</si>
  <si>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</si>
  <si>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</si>
  <si>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</si>
  <si>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</si>
  <si>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</si>
  <si>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</si>
  <si>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</si>
  <si>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</si>
  <si>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</si>
  <si>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</si>
  <si>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</si>
  <si>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</si>
  <si>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</si>
  <si>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</si>
  <si>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</si>
  <si>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</si>
  <si>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</si>
  <si>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</si>
  <si>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</si>
  <si>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</si>
  <si>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</si>
  <si>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</si>
  <si>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</si>
  <si>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</si>
  <si>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</si>
  <si>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</si>
  <si>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</si>
  <si>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</si>
  <si>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</si>
  <si>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</si>
  <si>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</si>
  <si>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</si>
  <si>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</si>
  <si>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</si>
  <si>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</si>
  <si>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</si>
  <si>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</si>
  <si>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</si>
  <si>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</si>
  <si>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</si>
  <si>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</si>
  <si>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</si>
  <si>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</si>
  <si>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</si>
  <si>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</si>
  <si>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</si>
  <si>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</si>
  <si>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</si>
  <si>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</si>
  <si>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</si>
  <si>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</si>
  <si>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</si>
  <si>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</si>
  <si>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</si>
  <si>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</si>
  <si>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</si>
  <si>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</si>
  <si>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</si>
  <si>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</si>
  <si>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</si>
  <si>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</si>
  <si>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</si>
  <si>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</si>
  <si>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</si>
  <si>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</si>
  <si>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</si>
  <si>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</si>
  <si>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</si>
  <si>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</si>
  <si>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</si>
  <si>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</si>
  <si>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</si>
  <si>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</si>
  <si>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</si>
  <si>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</si>
  <si>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</si>
  <si>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</si>
  <si>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</si>
  <si>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</si>
  <si>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</si>
  <si>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</si>
  <si>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</si>
  <si>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</si>
  <si>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</si>
  <si>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</si>
  <si>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</si>
  <si>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</si>
  <si>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</si>
  <si>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</si>
  <si>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</si>
  <si>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</si>
  <si>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</si>
  <si>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</si>
  <si>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</si>
  <si>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</si>
  <si>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</si>
  <si>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</si>
  <si>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</si>
  <si>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</si>
  <si>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</si>
  <si>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</si>
  <si>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</si>
  <si>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</si>
  <si>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</si>
  <si>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</si>
  <si>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</si>
  <si>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</si>
  <si>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</si>
  <si>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</si>
  <si>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</si>
  <si>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</si>
  <si>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</si>
  <si>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</si>
  <si>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</si>
  <si>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</si>
  <si>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</si>
  <si>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</si>
  <si>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</si>
  <si>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</si>
  <si>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</si>
  <si>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</si>
  <si>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</si>
  <si>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</si>
  <si>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</si>
  <si>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</si>
  <si>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</si>
  <si>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</si>
  <si>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</si>
  <si>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</si>
  <si>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</si>
  <si>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</si>
  <si>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</si>
  <si>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</si>
  <si>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</si>
  <si>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</si>
  <si>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</si>
  <si>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</si>
  <si>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</si>
  <si>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</si>
  <si>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</si>
  <si>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</si>
  <si>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</si>
  <si>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</si>
  <si>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</si>
  <si>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</si>
  <si>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</si>
  <si>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</si>
  <si>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</si>
  <si>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</si>
  <si>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</si>
  <si>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</si>
  <si>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</si>
  <si>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</si>
  <si>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</si>
  <si>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</si>
  <si>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</si>
  <si>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</si>
  <si>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</si>
  <si>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</si>
  <si>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</si>
  <si>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</si>
  <si>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</si>
  <si>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</si>
  <si>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</si>
  <si>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</si>
  <si>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</si>
  <si>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</si>
  <si>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</si>
  <si>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</si>
  <si>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</si>
  <si>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</si>
  <si>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</si>
  <si>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</si>
  <si>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</si>
  <si>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</si>
  <si>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</si>
  <si>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</si>
  <si>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</si>
  <si>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</si>
  <si>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</si>
  <si>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</si>
  <si>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</si>
  <si>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</si>
  <si>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</si>
  <si>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</si>
  <si>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</si>
  <si>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</si>
  <si>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</si>
  <si>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</si>
  <si>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</si>
  <si>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</si>
  <si>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</si>
  <si>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</si>
  <si>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</si>
  <si>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</si>
  <si>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</si>
  <si>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</si>
  <si>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</si>
  <si>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</si>
  <si>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</si>
  <si>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</si>
  <si>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</si>
  <si>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</si>
  <si>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</si>
  <si>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</si>
  <si>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</si>
  <si>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</si>
  <si>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</si>
  <si>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</si>
  <si>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</si>
  <si>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</si>
  <si>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</si>
  <si>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</si>
  <si>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</si>
  <si>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</si>
  <si>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</si>
  <si>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</si>
  <si>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</si>
  <si>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</si>
  <si>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</si>
  <si>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</si>
  <si>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</si>
  <si>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</si>
  <si>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</si>
  <si>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</si>
  <si>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</si>
  <si>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</si>
  <si>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</si>
  <si>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</si>
  <si>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</si>
  <si>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</si>
  <si>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</si>
  <si>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</si>
  <si>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</si>
  <si>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</si>
  <si>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</si>
  <si>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</si>
  <si>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</si>
  <si>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</si>
  <si>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</si>
  <si>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</si>
  <si>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</si>
  <si>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</si>
  <si>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</si>
  <si>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</si>
  <si>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</si>
  <si>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</si>
  <si>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</si>
  <si>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</si>
  <si>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</si>
  <si>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</si>
  <si>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</si>
  <si>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</si>
  <si>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</si>
  <si>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</si>
  <si>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</si>
  <si>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</si>
  <si>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</si>
  <si>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</si>
  <si>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</si>
  <si>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</si>
  <si>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</si>
  <si>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</si>
  <si>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</si>
  <si>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</si>
  <si>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</si>
  <si>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</si>
  <si>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</si>
  <si>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</si>
  <si>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</si>
  <si>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</si>
  <si>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</si>
  <si>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</si>
  <si>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</si>
  <si>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</si>
  <si>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</si>
  <si>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</si>
  <si>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</si>
  <si>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</si>
  <si>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</si>
  <si>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</si>
  <si>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</si>
  <si>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</si>
  <si>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</si>
  <si>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</si>
  <si>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</si>
  <si>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</si>
  <si>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</si>
  <si>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</si>
  <si>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</si>
  <si>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</si>
  <si>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</si>
  <si>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</si>
  <si>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</si>
  <si>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</si>
  <si>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</si>
  <si>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</si>
  <si>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</si>
  <si>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</si>
  <si>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</si>
  <si>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</si>
  <si>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</si>
  <si>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</si>
  <si>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</si>
  <si>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</si>
  <si>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</si>
  <si>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</si>
  <si>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</si>
  <si>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</si>
  <si>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</si>
  <si>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</si>
  <si>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</si>
  <si>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</si>
  <si>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</si>
  <si>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</si>
  <si>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</si>
  <si>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</si>
  <si>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</si>
  <si>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</si>
  <si>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</si>
  <si>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</si>
  <si>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</si>
  <si>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</si>
  <si>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</si>
  <si>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</si>
  <si>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</si>
  <si>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</si>
  <si>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</si>
  <si>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</si>
  <si>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</si>
  <si>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</si>
  <si>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</si>
  <si>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</si>
  <si>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</si>
  <si>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</si>
  <si>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</si>
  <si>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</si>
  <si>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</si>
  <si>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</si>
  <si>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</si>
  <si>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</si>
  <si>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</si>
  <si>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</si>
  <si>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</si>
  <si>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</si>
  <si>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</si>
  <si>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</si>
  <si>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</si>
  <si>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</si>
  <si>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</si>
  <si>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</si>
  <si>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</si>
  <si>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</si>
  <si>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</si>
  <si>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</si>
  <si>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</si>
  <si>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</si>
  <si>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</si>
  <si>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</si>
  <si>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</si>
  <si>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</si>
  <si>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</si>
  <si>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</si>
  <si>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</si>
  <si>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</si>
  <si>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</si>
  <si>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</si>
  <si>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</si>
  <si>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</si>
  <si>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</si>
  <si>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</si>
  <si>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</si>
  <si>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</si>
  <si>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</si>
  <si>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</si>
  <si>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</si>
  <si>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</si>
  <si>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</si>
  <si>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</si>
  <si>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</si>
  <si>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</si>
  <si>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</si>
  <si>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</si>
  <si>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</si>
  <si>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</si>
  <si>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</si>
  <si>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</si>
  <si>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</si>
  <si>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</si>
  <si>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</si>
  <si>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</si>
  <si>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</si>
  <si>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</si>
  <si>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</si>
  <si>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</si>
  <si>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</si>
  <si>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</si>
  <si>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</si>
  <si>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</si>
  <si>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</si>
  <si>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</si>
  <si>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</si>
  <si>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</si>
  <si>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</si>
  <si>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</si>
  <si>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</si>
  <si>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</si>
  <si>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</si>
  <si>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</si>
  <si>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</si>
  <si>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</si>
  <si>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</si>
  <si>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</si>
  <si>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</si>
  <si>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</si>
  <si>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</si>
  <si>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</si>
  <si>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</si>
  <si>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</si>
  <si>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</si>
  <si>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</si>
  <si>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</si>
  <si>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</si>
  <si>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</si>
  <si>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</si>
  <si>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</si>
  <si>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</si>
  <si>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</si>
  <si>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</si>
  <si>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</si>
  <si>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</si>
  <si>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</si>
  <si>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</si>
  <si>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</si>
  <si>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</si>
  <si>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</si>
  <si>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</si>
  <si>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</si>
  <si>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</si>
  <si>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</si>
  <si>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</si>
  <si>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</si>
  <si>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</si>
  <si>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</si>
  <si>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</si>
  <si>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</si>
  <si>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</si>
  <si>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</si>
  <si>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</si>
  <si>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</si>
  <si>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</si>
  <si>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</si>
  <si>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</si>
  <si>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</si>
  <si>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</si>
  <si>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</si>
  <si>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</si>
  <si>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</si>
  <si>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</si>
  <si>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</si>
  <si>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</si>
  <si>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</si>
  <si>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</si>
  <si>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</si>
  <si>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</si>
  <si>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</si>
  <si>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</si>
  <si>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</si>
  <si>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</si>
  <si>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</si>
  <si>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</si>
  <si>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</si>
  <si>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</si>
  <si>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</si>
  <si>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</si>
  <si>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</si>
  <si>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</si>
  <si>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</si>
  <si>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</si>
  <si>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</si>
  <si>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</si>
  <si>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</si>
  <si>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</si>
  <si>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</si>
  <si>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</si>
  <si>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</si>
  <si>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</si>
  <si>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</si>
  <si>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</si>
  <si>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</si>
  <si>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</si>
  <si>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</si>
  <si>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</si>
  <si>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</si>
  <si>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</si>
  <si>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</si>
  <si>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</si>
  <si>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</si>
  <si>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</si>
  <si>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</si>
  <si>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</si>
  <si>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</si>
  <si>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</si>
  <si>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</si>
  <si>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</si>
  <si>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</si>
  <si>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</si>
  <si>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</si>
  <si>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</si>
  <si>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</si>
  <si>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</si>
  <si>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</si>
  <si>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</si>
  <si>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</si>
  <si>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</si>
  <si>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</si>
  <si>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</si>
  <si>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</si>
  <si>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</si>
  <si>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</si>
  <si>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</si>
  <si>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</si>
  <si>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</si>
  <si>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</si>
  <si>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</si>
  <si>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</si>
  <si>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</si>
  <si>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</si>
  <si>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</si>
  <si>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</si>
  <si>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</si>
  <si>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</si>
  <si>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</si>
  <si>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</si>
  <si>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</si>
  <si>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</si>
  <si>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</si>
  <si>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</si>
  <si>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</si>
  <si>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</si>
  <si>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</si>
  <si>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</si>
  <si>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</si>
  <si>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</si>
  <si>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</si>
  <si>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</si>
  <si>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</si>
  <si>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</si>
  <si>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</si>
  <si>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</si>
  <si>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</si>
  <si>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</si>
  <si>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</si>
  <si>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</si>
  <si>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</si>
  <si>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</si>
  <si>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</si>
  <si>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</si>
  <si>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</si>
  <si>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</si>
  <si>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</si>
  <si>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</si>
  <si>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</si>
  <si>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</si>
  <si>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</si>
  <si>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</si>
  <si>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</si>
  <si>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</si>
  <si>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</si>
  <si>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</si>
  <si>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 //  estimated ETA 180 misn</t>
  </si>
  <si>
    <t>PCM-20251114-00000607</t>
  </si>
  <si>
    <t>mhl0134</t>
  </si>
  <si>
    <t>ETA 5 mins</t>
  </si>
  <si>
    <t>PCM-20251114-00000660</t>
  </si>
  <si>
    <t xml:space="preserve">ETA 90 MINS </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</si>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</sst>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312.65173842592776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45975.600164351854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45975.600164351854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45975.600164351854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45975.600164351854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45975.600164351854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45975.600164351854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45975.600164351854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45975.600164351854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45975.600164351854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45975.600164351854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45975.600164351854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45975.600164351854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45975.600164351854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45975.600164351854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45975.600164351854</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45975.600164351854</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45975.600164351854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45975.600164351854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45975.600164351854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45975.600164351854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45975.600164351854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45975.600164351854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45975.600164351854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45975.600164351854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45975.600164351854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45975.600164351854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45975.600164351854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45975.600164351854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45975.600164351854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45975.600164351854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45975.600164351854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45975.600164351854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45975.600164351854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45975.600164351854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45975.600164351854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45975.600164351854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45975.600164351854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45975.600164351854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45975.600164351854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45975.600164351854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45975.600164351854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45975.600164351854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45975.600164351854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45975.600164351854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45975.600164351854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45975.600164351854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45975.600164351854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45975.600164351854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45975.600164351854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45975.600164351854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45975.600164351854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45975.600164351854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45975.600164351854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45975.600164351854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45975.600164351854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45975.600164351854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45975.600164351854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45975.600164351854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45975.600164351854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45975.600164351854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45975.600164351854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45975.600164351854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45975.600164351854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45975.600164351854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45975.600164351854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45975.600164351854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45975.600164351854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45975.600164351854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45975.600164351854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45975.600164351854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45975.600164351854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45975.600164351854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45975.600164351854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45975.600164351854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45975.600164351854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45975.600164351854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45975.600164351854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45975.600164351854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45975.600164351854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45975.600164351854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45975.600164351854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45975.600164351854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45975.600164351854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45975.600164351854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45975.600164351854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45975.600164351854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45975.600164351854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45975.600164351854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45975.600164351854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45975.600164351854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45975.600164351854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45975.600164351854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45975.600164351854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45975.600164351854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45975.600164351854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45975.600164351854</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3F7809B5-ED32-4F0D-B9D5-0A1933CE058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150.60032638889243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0.99387962963373866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45975.600164351854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45975.600164351854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45975.600164351854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45975.600164351854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45975.600164351854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45975.600164351854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45975.600164351854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45975.600164351854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45975.600164351854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45975.600164351854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45975.600164351854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45975.600164351854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45975.600164351854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45975.600164351854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45975.600164351854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45975.600164351854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45975.600164351854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45975.600164351854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45975.600164351854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45975.600164351854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45975.600164351854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45975.600164351854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45975.600164351854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45975.600164351854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45975.600164351854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45975.600164351854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45975.600164351854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45975.600164351854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45975.600164351854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45975.600164351854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45975.600164351854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45975.600164351854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45975.600164351854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45975.600164351854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45975.600164351854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45975.600164351854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45975.600164351854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45975.600164351854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45975.600164351854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45975.600164351854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45975.600164351854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45975.600164351854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45975.600164351854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45975.600164351854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45975.600164351854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45975.600164351854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45975.600164351854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45975.600164351854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45975.600164351854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45975.600164351854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45975.600164351854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45975.600164351854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45975.600164351854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45975.600164351854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45975.600164351854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45975.600164351854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45975.600164351854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45975.600164351854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45975.600164351854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45975.600164351854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45975.600164351854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45975.600164351854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45975.600164351854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45975.600164351854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45975.600164351854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45975.600164351854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45975.600164351854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45975.600164351854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45975.600164351854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45975.600164351854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45975.600164351854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45975.600164351854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45975.600164351854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45975.600164351854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45975.600164351854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45975.600164351854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45975.600164351854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45975.600164351854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45975.600164351854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45975.600164351854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45975.600164351854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45975.600164351854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45975.600164351854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45975.600164351854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45975.600164351854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45975.600164351854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45975.600164351854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45975.600164351854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45975.600164351854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45975.600164351854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45975.600164351854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45975.600164351854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45975.600164351854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45975.600164351854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45975.600164351854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45975.600164351854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45975.600164351854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45975.600164351854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45975.600164351854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45975.600164351854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45975.600164351854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45975.600164351854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45975.600164351854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45975.600164351854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45975.600164351854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45975.600164351854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45975.600164351854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45975.600164351854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45975.600164351854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45975.600164351854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45975.600164351854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45975.600164351854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45975.600164351854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45975.600164351854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45975.600164351854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45975.600164351854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45975.600164351854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45975.600164351854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45975.600164351854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45975.600164351854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45975.600164351854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45975.600164351854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45975.600164351854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45975.600164351854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45975.600164351854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45975.600164351854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45975.600164351854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45975.600164351854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45975.600164351854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45975.600164351854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45975.600164351854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45975.600164351854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45975.600164351854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45975.600164351854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45975.600164351854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45975.600164351854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45975.600164351854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45975.600164351854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45975.600164351854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45975.600164351854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45975.600164351854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45975.600164351854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45975.600164351854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45975.600164351854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45975.600164351854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45975.600164351854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45975.600164351854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45975.600164351854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45975.600164351854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45975.600164351854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45975.600164351854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45975.600164351854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45975.600164351854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45975.600164351854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45975.600164351854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45975.600164351854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45975.600164351854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45975.600164351854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45975.600164351854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45975.600164351854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45975.600164351854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45975.600164351854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45975.600164351854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45975.600164351854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45975.600164351854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45975.600164351854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45975.600164351854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45975.600164351854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45975.600164351854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45975.600164351854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45975.600164351854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45975.600164351854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45975.600164351854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45975.600164351854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45975.600164351854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45975.600164351854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45975.600164351854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45975.600164351854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45975.600164351854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45975.600164351854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45975.600164351854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45975.600164351854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45975.600164351854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45975.600164351854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45975.600164351854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45975.600164351854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45975.600164351854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45975.600164351854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45975.600164351854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45975.600164351854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45975.600164351854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45975.600164351854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45975.600164351854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45975.600164351854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45975.600164351854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45975.600164351854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45975.600164351854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45975.600164351854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45975.600164351854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45975.600164351854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45975.600164351854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45975.600164351854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45975.600164351854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45975.600164351854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45975.600164351854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45975.600164351854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45975.600164351854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45975.600164351854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45975.600164351854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45975.600164351854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45975.600164351854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45975.600164351854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45975.600164351854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45975.600164351854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45975.600164351854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45975.600164351854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45975.600164351854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45975.600164351854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45975.600164351854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45975.600164351854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45975.600164351854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45975.600164351854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45975.600164351854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45975.600164351854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45975.600164351854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45975.600164351854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45975.600164351854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45975.600164351854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45975.600164351854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45975.600164351854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45975.600164351854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45975.600164351854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45975.600164351854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45975.600164351854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45975.600164351854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45975.600164351854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45975.600164351854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45975.600164351854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45975.600164351854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45975.600164351854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45975.600164351854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45975.600164351854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45975.600164351854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45975.600164351854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45975.600164351854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45975.600164351854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45975.600164351854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45975.600164351854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45975.600164351854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45975.600164351854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45975.600164351854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45975.600164351854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45975.600164351854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45975.600164351854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45975.600164351854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45975.600164351854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45975.600164351854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45975.600164351854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45975.600164351854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45975.600164351854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45975.600164351854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45975.600164351854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45975.600164351854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45975.600164351854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45975.600164351854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45975.600164351854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45975.600164351854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45975.600164351854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45975.600164351854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45975.600164351854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45975.600164351854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45975.600164351854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45975.600164351854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45975.600164351854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45975.600164351854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45975.600164351854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45975.600164351854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45975.600164351854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45975.600164351854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45975.600164351854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45975.600164351854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45975.600164351854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45975.600164351854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45975.600164351854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45975.600164351854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45975.600164351854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45975.600164351854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45975.600164351854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45975.600164351854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45975.600164351854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45975.600164351854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45975.600164351854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45975.600164351854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45975.600164351854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45975.600164351854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45975.600164351854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45975.600164351854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45975.600164351854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45975.600164351854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45975.600164351854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45975.600164351854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45975.600164351854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45975.600164351854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45975.600164351854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45975.600164351854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45975.600164351854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45975.600164351854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45975.600164351854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45975.600164351854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45975.600164351854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45975.600164351854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45975.600164351854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45975.600164351854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45975.600164351854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45975.600164351854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45975.600164351854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45975.600164351854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45975.600164351854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45975.600164351854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45975.600164351854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45975.600164351854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45975.600164351854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45975.600164351854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45975.600164351854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45975.600164351854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45975.600164351854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45975.600164351854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45975.600164351854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45975.600164351854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45975.600164351854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45975.600164351854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45975.600164351854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45975.600164351854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45975.600164351854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45975.600164351854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45975.600164351854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45975.600164351854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45975.600164351854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45975.600164351854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45975.600164351854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45975.600164351854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45975.600164351854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45975.600164351854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45975.600164351854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45975.600164351854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45975.600164351854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45975.600164351854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45975.600164351854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45975.600164351854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45975.600164351854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45975.600164351854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45975.600164351854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45975.600164351854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45975.600164351854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45975.600164351854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45975.600164351854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45975.600164351854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45975.600164351854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45975.600164351854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45975.600164351854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45975.600164351854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45975.600164351854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45975.600164351854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45975.600164351854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45975.600164351854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45975.600164351854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45975.600164351854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45975.600164351854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45975.600164351854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45975.600164351854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45975.600164351854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45975.600164351854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45975.600164351854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45975.600164351854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45975.600164351854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45975.600164351854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45975.600164351854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45975.600164351854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45975.600164351854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45975.600164351854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45975.600164351854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45975.600164351854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45975.600164351854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45975.600164351854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45975.600164351854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45975.600164351854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45975.600164351854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45975.600164351854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45975.600164351854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45975.600164351854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45975.600164351854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45975.600164351854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45975.600164351854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45975.600164351854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45975.600164351854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45975.600164351854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45975.600164351854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45975.600164351854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45975.600164351854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45975.600164351854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45975.600164351854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45975.600164351854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45975.600164351854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45975.600164351854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45975.600164351854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45975.600164351854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45975.600164351854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45975.600164351854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45975.600164351854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45975.600164351854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45975.600164351854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45975.600164351854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45975.600164351854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45975.600164351854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45975.600164351854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45975.600164351854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45975.600164351854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45975.600164351854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45975.600164351854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45975.600164351854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45975.600164351854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45975.600164351854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45975.600164351854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45975.600164351854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45975.600164351854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45975.600164351854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45975.600164351854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45975.600164351854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45975.600164351854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45975.600164351854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45975.600164351854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45975.600164351854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45975.600164351854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45975.600164351854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45975.600164351854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45975.600164351854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45975.600164351854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45975.600164351854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45975.600164351854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45975.600164351854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45975.600164351854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45975.600164351854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45975.600164351854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45975.600164351854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45975.600164351854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45975.600164351854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45975.600164351854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45975.600164351854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45975.600164351854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45975.600164351854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45975.600164351854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45975.600164351854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45975.600164351854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45975.600164351854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45975.600164351854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45975.600164351854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45975.600164351854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45975.600164351854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45975.600164351854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45975.600164351854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45975.600164351854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45975.600164351854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45975.600164351854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45975.600164351854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45975.600164351854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45975.600164351854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45975.600164351854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45975.600164351854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45975.600164351854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45975.600164351854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45975.600164351854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45975.600164351854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45975.600164351854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45975.600164351854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45975.600164351854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45975.600164351854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45975.600164351854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45975.600164351854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45975.600164351854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45975.600164351854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45975.600164351854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45975.600164351854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45975.600164351854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45975.600164351854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45975.600164351854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45975.600164351854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45975.600164351854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45975.600164351854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45975.600164351854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45975.600164351854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45975.600164351854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45975.600164351854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45975.600164351854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45975.600164351854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45975.600164351854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45975.600164351854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45975.600164351854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45975.600164351854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45975.600164351854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45975.600164351854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45975.600164351854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45975.600164351854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45975.600164351854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45975.600164351854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45975.600164351854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45975.600164351854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45975.600164351854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45975.600164351854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45975.600164351854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45975.600164351854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45975.600164351854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45975.600164351854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45975.600164351854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45975.600164351854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45975.600164351854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45975.600164351854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45975.600164351854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45975.600164351854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45975.600164351854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45975.600164351854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45975.600164351854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45975.600164351854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45975.600164351854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45975.600164351854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45975.600164351854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45975.600164351854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45975.600164351854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45975.600164351854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45975.600164351854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45975.600164351854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45975.600164351854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45975.600164351854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45975.600164351854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45975.600164351854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45975.600164351854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45975.600164351854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45975.600164351854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45975.600164351854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45975.600164351854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45975.600164351854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45975.600164351854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45975.600164351854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45975.600164351854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45975.600164351854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45975.600164351854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45975.600164351854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45975.600164351854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45975.600164351854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45975.600164351854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45975.600164351854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45975.600164351854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45975.600164351854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45975.600164351854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45975.600164351854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45975.600164351854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45975.600164351854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45975.600164351854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45975.600164351854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45975.600164351854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45975.600164351854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45975.600164351854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45975.600164351854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45975.600164351854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45975.600164351854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45975.600164351854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45975.600164351854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45975.600164351854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45975.600164351854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45975.600164351854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45975.600164351854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45975.600164351854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45975.600164351854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45975.600164351854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45975.600164351854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45975.600164351854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45975.600164351854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45975.600164351854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45975.600164351854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45975.600164351854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45975.600164351854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45975.600164351854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45975.600164351854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45975.600164351854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45975.600164351854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45975.600164351854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45975.600164351854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45975.600164351854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45975.600164351854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45975.600164351854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45975.600164351854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45975.600164351854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45975.600164351854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45975.600164351854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45975.600164351854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45975.600164351854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45975.600164351854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45975.600164351854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45975.600164351854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45975.600164351854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45975.600164351854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45975.600164351854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45975.600164351854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45975.600164351854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45975.600164351854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45975.600164351854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45975.600164351854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45975.600164351854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45975.600164351854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45975.600164351854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45975.600164351854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45975.600164351854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45975.600164351854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45975.600164351854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45975.600164351854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45975.600164351854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45975.600164351854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45975.600164351854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45975.600164351854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45975.600164351854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45975.600164351854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45975.600164351854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45975.600164351854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45975.600164351854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45975.600164351854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45975.600164351854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45975.600164351854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45975.600164351854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45975.600164351854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45975.600164351854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45975.600164351854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45975.600164351854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45975.600164351854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45975.600164351854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45975.600164351854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45975.600164351854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45975.600164351854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45975.600164351854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45975.600164351854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45975.600164351854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45975.600164351854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45975.600164351854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45975.600164351854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45975.600164351854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45975.600164351854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45975.600164351854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45975.600164351854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45975.600164351854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45975.600164351854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45975.600164351854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45975.600164351854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45975.600164351854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45975.600164351854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45975.600164351854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45975.600164351854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45975.600164351854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45975.600164351854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45975.600164351854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45975.600164351854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45975.600164351854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45975.600164351854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45975.600164351854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45975.600164351854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45975.600164351854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45975.600164351854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45975.600164351854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45975.600164351854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45975.600164351854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45975.600164351854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45975.600164351854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45975.600164351854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45975.600164351854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45975.600164351854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45975.600164351854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45975.600164351854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45975.600164351854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45975.600164351854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45975.600164351854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45975.600164351854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45975.600164351854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45975.600164351854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45975.600164351854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45975.600164351854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45975.600164351854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45975.600164351854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45975.600164351854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45975.600164351854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45975.600164351854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45975.600164351854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45975.600164351854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45975.600164351854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45975.600164351854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45975.600164351854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45975.600164351854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45975.600164351854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45975.600164351854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45975.600164351854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45975.600164351854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45975.600164351854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45975.600164351854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45975.600164351854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45975.600164351854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45975.600164351854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45975.600164351854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45975.600164351854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45975.600164351854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45975.600164351854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45975.600164351854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45975.600164351854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45975.600164351854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45975.600164351854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45975.600164351854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45975.600164351854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45975.600164351854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45975.600164351854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45975.600164351854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45975.600164351854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45975.600164351854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45975.600164351854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45975.600164351854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45975.600164351854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45975.600164351854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45975.600164351854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45975.600164351854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45975.600164351854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45975.600164351854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45975.600164351854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45975.600164351854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45975.600164351854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45975.600164351854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45975.600164351854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45975.600164351854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45975.600164351854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45975.600164351854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45975.600164351854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45975.600164351854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45975.600164351854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45975.600164351854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45975.600164351854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45975.600164351854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45975.600164351854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45975.600164351854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45975.600164351854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45975.600164351854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45975.600164351854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45975.600164351854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45975.600164351854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45975.600164351854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45975.600164351854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45975.600164351854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45975.600164351854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45975.600164351854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45975.600164351854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45975.600164351854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45975.600164351854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45975.600164351854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45975.600164351854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45975.600164351854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45975.600164351854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45975.600164351854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45975.600164351854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45975.600164351854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45975.600164351854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45975.600164351854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45975.600164351854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45975.600164351854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45975.600164351854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45975.600164351854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45975.600164351854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45975.600164351854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45975.600164351854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45975.600164351854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45975.600164351854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45975.600164351854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45975.600164351854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45975.600164351854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45975.600164351854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45975.600164351854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45975.600164351854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45975.600164351854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45975.600164351854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45975.600164351854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45975.600164351854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45975.600164351854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45975.600164351854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45975.600164351854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45975.600164351854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45975.600164351854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45975.600164351854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45975.600164351854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45975.600164351854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45975.600164351854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45975.600164351854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45975.600164351854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45975.600164351854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45975.600164351854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45975.600164351854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45975.600164351854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45975.600164351854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45975.600164351854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45975.600164351854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45975.600164351854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45975.600164351854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45975.600164351854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45975.600164351854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45975.600164351854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45975.600164351854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45975.600164351854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45975.600164351854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45975.600164351854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45975.600164351854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45975.600164351854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45975.600164351854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45975.600164351854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45975.600164351854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45975.600164351854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45975.600164351854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45975.600164351854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45975.600164351854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45975.600164351854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45975.600164351854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45975.600164351854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45975.600164351854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45975.600164351854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45975.600164351854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45975.600164351854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45975.600164351854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45975.600164351854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45975.600164351854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45975.600164351854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45975.600164351854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45975.600164351854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45975.600164351854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45975.600164351854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45975.600164351854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45975.600164351854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45975.600164351854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45975.600164351854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45975.600164351854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45975.600164351854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45975.600164351854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45975.600164351854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45975.600164351854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45975.600164351854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45975.600164351854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45975.600164351854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45975.600164351854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45975.600164351854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45975.600164351854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45975.600164351854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45975.600164351854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45975.600164351854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45975.600164351854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45975.600164351854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45975.600164351854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45975.600164351854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45975.600164351854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45975.600164351854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45975.600164351854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45975.600164351854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45975.600164351854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45975.600164351854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45975.600164351854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45975.600164351854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45975.600164351854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45975.600164351854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45975.600164351854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45975.600164351854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45975.600164351854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45975.600164351854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45975.600164351854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45975.600164351854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45975.600164351854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45975.600164351854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45975.600164351854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45975.600164351854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45975.600164351854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45975.600164351854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45975.600164351854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45975.600164351854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45975.600164351854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45975.600164351854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45975.600164351854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45975.600164351854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45975.600164351854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45975.600164351854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45975.600164351854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45975.600164351854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45975.600164351854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45975.600164351854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45975.600164351854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45975.600164351854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45975.600164351854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45975.600164351854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45975.600164351854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45975.600164351854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45975.600164351854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45975.600164351854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45975.600164351854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45975.600164351854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45975.600164351854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45975.600164351854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45975.600164351854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45975.600164351854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45975.600164351854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45975.600164351854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45975.600164351854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45975.600164351854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45975.600164351854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45975.600164351854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45975.600164351854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45975.600164351854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45975.600164351854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45975.600164351854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45975.600164351854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45975.600164351854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45975.600164351854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45975.600164351854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45975.600164351854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45975.600164351854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45975.600164351854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45975.600164351854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45975.600164351854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45975.600164351854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45975.600164351854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45975.600164351854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45975.600164351854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45975.600164351854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45975.600164351854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45975.600164351854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45975.600164351854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45975.600164351854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45975.600164351854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45975.600164351854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45975.600164351854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45975.600164351854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45975.600164351854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45975.600164351854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45975.600164351854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45975.600164351854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45975.600164351854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45975.600164351854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45975.600164351854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45975.600164351854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45975.600164351854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45975.600164351854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45975.600164351854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45975.600164351854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45975.600164351854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45975.600164351854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45975.600164351854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45975.600164351854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45975.600164351854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45975.600164351854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45975.600164351854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45975.600164351854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45975.600164351854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45975.600164351854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45975.600164351854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45975.600164351854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45975.600164351854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45975.600164351854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45975.600164351854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45975.600164351854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45975.600164351854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45975.600164351854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45975.600164351854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45975.600164351854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45975.600164351854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45975.600164351854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45975.600164351854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45975.600164351854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45975.600164351854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45975.600164351854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45975.600164351854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45975.600164351854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45975.600164351854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45975.600164351854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45975.600164351854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45975.600164351854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45975.600164351854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45975.600164351854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45975.600164351854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45975.600164351854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45975.600164351854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45975.600164351854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45975.600164351854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45975.600164351854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45975.600164351854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45975.600164351854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45975.600164351854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45975.600164351854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45975.600164351854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45975.600164351854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45975.600164351854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45975.600164351854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45975.600164351854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45975.600164351854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45975.600164351854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45975.600164351854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45975.600164351854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45975.600164351854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45975.600164351854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45975.600164351854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45975.600164351854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45975.600164351854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45975.600164351854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45975.600164351854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45975.600164351854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45975.600164351854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45975.600164351854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45975.600164351854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45975.600164351854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45975.600164351854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45975.600164351854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45975.600164351854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45975.600164351854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45975.600164351854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45975.600164351854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45975.600164351854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45975.600164351854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45975.600164351854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45975.600164351854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45975.600164351854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45975.600164351854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45975.600164351854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45975.600164351854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45975.600164351854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45975.600164351854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45975.600164351854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45975.600164351854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45975.600164351854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45975.600164351854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45975.600164351854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45975.600164351854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45975.600164351854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45975.600164351854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45975.600164351854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45975.600164351854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45975.600164351854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45975.600164351854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45975.600164351854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45975.600164351854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45975.600164351854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45975.600164351854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45975.600164351854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45975.600164351854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45975.600164351854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45975.600164351854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45975.600164351854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45975.600164351854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45975.600164351854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45975.600164351854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45975.600164351854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45975.600164351854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45975.600164351854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45975.600164351854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45975.600164351854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45975.600164351854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45975.600164351854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45975.600164351854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45975.600164351854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45975.600164351854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45975.600164351854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45975.600164351854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45975.600164351854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45975.600164351854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45975.600164351854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45975.600164351854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45975.600164351854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45975.600164351854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45975.600164351854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45975.600164351854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272.1194467592577</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45975.600164351854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45975.600164351854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45975.600164351854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45975.600164351854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45975.600164351854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45975.600164351854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45975.600164351854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45975.600164351854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45975.600164351854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45975.600164351854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45975.600164351854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45975.600164351854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45975.600164351854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45975.600164351854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45975.600164351854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45975.600164351854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45975.600164351854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45975.600164351854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45975.600164351854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45975.600164351854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45975.600164351854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45975.600164351854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45975.600164351854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45975.600164351854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45975.600164351854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45975.600164351854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45975.600164351854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45975.600164351854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45975.600164351854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45975.600164351854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45975.600164351854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45975.600164351854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45975.600164351854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45975.600164351854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45975.600164351854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45975.600164351854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45975.600164351854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45975.600164351854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45975.600164351854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45975.600164351854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45975.600164351854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45975.600164351854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45975.600164351854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45975.600164351854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45975.600164351854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45975.600164351854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45975.600164351854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45975.600164351854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45975.600164351854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45975.600164351854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83.76810416666558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49.411287037037255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 ca="1" si="1">IFERROR(NOW()-F4,"")</f>
        <v>26.939053240741487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58">
        <v>45975.587025462963</v>
      </c>
      <c r="G6" s="126">
        <f t="shared" ref="G6:G66" ca="1" si="2">IFERROR(NOW()-F6,"")</f>
        <v>1.3138888891262468E-2</v>
      </c>
      <c r="H6" s="125">
        <v>45975.58121527778</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2"/>
        <v>45975.600164351854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45975.600164351854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45975.600164351854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45975.600164351854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45975.600164351854</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45975.600164351854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45975.600164351854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45975.600164351854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45975.600164351854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45975.600164351854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45975.600164351854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45975.600164351854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45975.600164351854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45975.600164351854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45975.600164351854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45975.600164351854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45975.600164351854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45975.600164351854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45975.600164351854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45975.600164351854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45975.600164351854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45975.600164351854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45975.600164351854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45975.600164351854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45975.600164351854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45975.600164351854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45975.600164351854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45975.600164351854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45975.600164351854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45975.600164351854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45975.600164351854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45975.600164351854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45975.600164351854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45975.600164351854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45975.600164351854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45975.600164351854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45975.600164351854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45975.600164351854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45975.600164351854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45975.600164351854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45975.600164351854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45975.600164351854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45975.600164351854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45975.600164351854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45975.600164351854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45975.600164351854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45975.600164351854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45975.600164351854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45975.600164351854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45975.600164351854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45975.600164351854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45975.600164351854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45975.600164351854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45975.600164351854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45975.600164351854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45975.600164351854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45975.600164351854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45975.600164351854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45975.600164351854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45975.600164351854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45975.600164351854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45975.600164351854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45975.600164351854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45975.600164351854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45975.600164351854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45975.600164351854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45975.600164351854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45975.600164351854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45975.600164351854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45975.600164351854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45975.600164351854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45975.600164351854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45975.600164351854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45975.600164351854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45975.600164351854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45975.600164351854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45975.600164351854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45975.600164351854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45975.600164351854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45975.600164351854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45975.600164351854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45975.600164351854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45975.600164351854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45975.600164351854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45975.600164351854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45975.600164351854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45975.600164351854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45975.600164351854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45975.600164351854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45975.600164351854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45975.600164351854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45975.600164351854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45975.600164351854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45975.600164351854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45975.600164351854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45975.600164351854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45975.600164351854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45975.600164351854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45975.600164351854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45975.600164351854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45975.600164351854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45975.600164351854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45975.600164351854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45975.600164351854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45975.600164351854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45975.600164351854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45975.600164351854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45975.600164351854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45975.600164351854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45975.600164351854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45975.600164351854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45975.600164351854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45975.600164351854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45975.600164351854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45975.600164351854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45975.600164351854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45975.600164351854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45975.600164351854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45975.600164351854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45975.600164351854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45975.600164351854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45975.600164351854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45975.600164351854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45975.600164351854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45975.600164351854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45975.600164351854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45975.600164351854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45975.600164351854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45975.600164351854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45975.600164351854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45975.600164351854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45975.600164351854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45975.600164351854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45975.600164351854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45975.600164351854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45975.600164351854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45975.600164351854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45975.600164351854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45975.600164351854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45975.600164351854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45975.600164351854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45975.600164351854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45975.600164351854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45975.600164351854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45975.600164351854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45975.600164351854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45975.600164351854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45975.600164351854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45975.600164351854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45975.600164351854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45975.600164351854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45975.600164351854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45975.600164351854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45975.600164351854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45975.600164351854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45975.600164351854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45975.600164351854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45975.600164351854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45975.600164351854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45975.600164351854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45975.600164351854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45975.600164351854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45975.600164351854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45975.600164351854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45975.600164351854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45975.600164351854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45975.600164351854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45975.600164351854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45975.600164351854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45975.600164351854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45975.600164351854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45975.600164351854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45975.600164351854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45975.600164351854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45975.600164351854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45975.600164351854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45975.600164351854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45975.600164351854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45975.600164351854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45975.600164351854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45975.600164351854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45975.600164351854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45975.600164351854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45975.600164351854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45975.600164351854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45975.600164351854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45975.600164351854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45975.600164351854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45975.600164351854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45975.600164351854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45975.600164351854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45975.600164351854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45975.600164351854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45975.600164351854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45975.600164351854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45975.600164351854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45975.600164351854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45975.600164351854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45975.600164351854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45975.600164351854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45975.600164351854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45975.600164351854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45975.600164351854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45975.600164351854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45975.600164351854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45975.600164351854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45975.600164351854</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7">
        <v>45975.140439814815</v>
      </c>
      <c r="G2" s="75">
        <f ca="1">IFERROR(NOW()-F2,"-")</f>
        <v>0.45972453703870997</v>
      </c>
      <c r="H2" s="143">
        <v>45975.150659722225</v>
      </c>
      <c r="I2" s="141" t="str">
        <f>IFERROR(VLOOKUP(D2,DB!A:F,6,0),"")</f>
        <v>SCECO</v>
      </c>
      <c r="J2" s="141" t="str">
        <f>IFERROR(VLOOKUP(D2,DB!A:G,7,0),"")</f>
        <v>Dead</v>
      </c>
      <c r="K2" s="144" t="s">
        <v>39121</v>
      </c>
      <c r="L2" s="145" t="str">
        <f>IFERROR(VLOOKUP(D2,DB!A:I,9,0),"")</f>
        <v>Latis</v>
      </c>
    </row>
    <row r="3" spans="1:16382" ht="31.5" customHeight="1">
      <c r="A3" s="140" t="s">
        <v>39122</v>
      </c>
      <c r="B3" s="141" t="str">
        <f>IFERROR(VLOOKUP(D3,DB!A:K,11,0),"")</f>
        <v>R6</v>
      </c>
      <c r="C3" s="142">
        <v>2</v>
      </c>
      <c r="D3" s="141" t="s">
        <v>39123</v>
      </c>
      <c r="E3" s="124" t="s">
        <v>39021</v>
      </c>
      <c r="F3" s="143">
        <v>45975.509363425925</v>
      </c>
      <c r="G3" s="105">
        <f t="shared" ref="G3:G34" ca="1" si="0">IFERROR(NOW()-F3,"-")</f>
        <v>9.0800925929215737E-2</v>
      </c>
      <c r="H3" s="143">
        <v>45975.502824074072</v>
      </c>
      <c r="I3" s="141" t="str">
        <f>IFERROR(VLOOKUP(D3,DB!A:F,6,0),"")</f>
        <v>SCECO</v>
      </c>
      <c r="J3" s="141" t="str">
        <f>IFERROR(VLOOKUP(D3,DB!A:G,7,0),"")</f>
        <v>Vandalized</v>
      </c>
      <c r="K3" s="144" t="s">
        <v>39124</v>
      </c>
      <c r="L3" s="145" t="str">
        <f>IFERROR(VLOOKUP(D3,DB!A:I,9,0),"")</f>
        <v>Latis</v>
      </c>
    </row>
    <row r="4" spans="1:16382" ht="31.5" customHeight="1">
      <c r="A4" s="140" t="s">
        <v>39125</v>
      </c>
      <c r="B4" s="141" t="str">
        <f>IFERROR(VLOOKUP(D4,DB!A:K,11,0),"")</f>
        <v>R6</v>
      </c>
      <c r="C4" s="142">
        <v>5</v>
      </c>
      <c r="D4" s="141" t="s">
        <v>31415</v>
      </c>
      <c r="E4" s="124" t="s">
        <v>39021</v>
      </c>
      <c r="F4" s="143">
        <v>45975.57099537037</v>
      </c>
      <c r="G4" s="105">
        <f t="shared" ca="1" si="0"/>
        <v>2.9168981483962853E-2</v>
      </c>
      <c r="H4" s="143">
        <v>45975.551261574074</v>
      </c>
      <c r="I4" s="141" t="str">
        <f>IFERROR(VLOOKUP(D4,DB!A:F,6,0),"")</f>
        <v>SCECO</v>
      </c>
      <c r="J4" s="141" t="str">
        <f>IFERROR(VLOOKUP(D4,DB!A:G,7,0),"")</f>
        <v>Dead</v>
      </c>
      <c r="K4" s="144" t="s">
        <v>39126</v>
      </c>
      <c r="L4" s="145" t="str">
        <f>IFERROR(VLOOKUP(D4,DB!A:I,9,0),"")</f>
        <v>Latis</v>
      </c>
    </row>
    <row r="5" spans="1:16382" ht="31.5" customHeight="1">
      <c r="A5" s="140"/>
      <c r="B5" s="141" t="str">
        <f>IFERROR(VLOOKUP(D5,DB!A:K,11,0),"")</f>
        <v>R6</v>
      </c>
      <c r="C5" s="142">
        <v>2</v>
      </c>
      <c r="D5" s="141" t="s">
        <v>38968</v>
      </c>
      <c r="E5" s="124"/>
      <c r="F5" s="143"/>
      <c r="G5" s="105">
        <f t="shared" ca="1" si="0"/>
        <v>45975.600164351854</v>
      </c>
      <c r="H5" s="143">
        <v>45975.406701388885</v>
      </c>
      <c r="I5" s="141" t="str">
        <f>IFERROR(VLOOKUP(D5,DB!A:F,6,0),"")</f>
        <v>Generator-SG</v>
      </c>
      <c r="J5" s="141" t="str">
        <f>IFERROR(VLOOKUP(D5,DB!A:G,7,0),"")</f>
        <v>Vandalized</v>
      </c>
      <c r="K5" s="144" t="s">
        <v>39127</v>
      </c>
      <c r="L5" s="145" t="str">
        <f>IFERROR(VLOOKUP(D5,DB!A:I,9,0),"")</f>
        <v>Latis</v>
      </c>
    </row>
    <row r="6" spans="1:16382" ht="31.5" customHeight="1">
      <c r="A6" s="140"/>
      <c r="B6" s="141" t="str">
        <f>IFERROR(VLOOKUP(D6,DB!A:K,11,0),"")</f>
        <v/>
      </c>
      <c r="C6" s="142"/>
      <c r="D6" s="141"/>
      <c r="E6" s="124"/>
      <c r="F6" s="143"/>
      <c r="G6" s="105">
        <f t="shared" ca="1" si="0"/>
        <v>45975.600164351854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45975.600164351854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45975.600164351854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45975.600164351854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45975.600164351854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45975.600164351854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45975.600164351854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45975.600164351854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45975.600164351854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45975.600164351854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45975.600164351854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45975.600164351854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45975.600164351854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45975.600164351854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45975.600164351854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45975.600164351854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45975.600164351854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45975.600164351854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45975.600164351854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45975.600164351854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45975.600164351854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45975.600164351854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45975.600164351854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45975.600164351854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45975.600164351854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45975.600164351854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45975.600164351854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45975.600164351854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45975.600164351854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45975.600164351854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45975.600164351854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45975.600164351854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45975.600164351854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45975.600164351854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45975.600164351854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45975.600164351854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45975.600164351854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45975.600164351854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45975.600164351854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45975.600164351854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45975.600164351854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45975.600164351854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45975.600164351854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45975.600164351854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45975.600164351854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45975.600164351854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45975.600164351854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45975.600164351854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45975.600164351854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45975.600164351854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45975.600164351854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45975.600164351854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45975.600164351854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45975.600164351854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45975.600164351854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45975.600164351854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45975.600164351854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45975.600164351854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45975.600164351854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45975.600164351854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45975.600164351854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45975.600164351854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45975.600164351854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45975.600164351854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45975.600164351854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45975.600164351854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45975.600164351854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45975.600164351854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45975.600164351854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45975.600164351854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45975.600164351854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45975.600164351854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45975.600164351854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45975.600164351854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45975.600164351854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45975.600164351854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45975.600164351854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45975.600164351854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45975.600164351854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45975.600164351854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45975.600164351854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45975.600164351854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45975.600164351854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45975.600164351854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45975.600164351854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45975.600164351854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45975.600164351854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45975.600164351854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45975.600164351854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45975.600164351854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45975.600164351854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45975.600164351854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45975.600164351854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45975.600164351854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45975.600164351854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45975.600164351854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45975.600164351854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45975.600164351854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45975.600164351854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45975.600164351854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45975.600164351854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45975.600164351854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45975.600164351854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45975.600164351854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45975.600164351854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45975.600164351854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45975.600164351854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45975.600164351854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45975.600164351854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45975.600164351854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45975.600164351854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45975.600164351854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45975.600164351854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45975.600164351854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45975.600164351854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45975.600164351854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45975.600164351854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45975.600164351854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45975.600164351854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45975.600164351854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45975.600164351854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45975.600164351854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45975.600164351854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45975.600164351854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45975.600164351854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45975.600164351854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45975.600164351854</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