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356" documentId="120_S{2AC9BD13-BADA-5192-A53E-5A8FF88502F6}" xr6:coauthVersionLast="47" xr6:coauthVersionMax="47" xr10:uidLastSave="{2634AF0F-794A-4982-895F-7C73DFAC9046}"/>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5" i="5"/>
  <c r="L16" i="5"/>
  <c r="L17" i="5"/>
  <c r="L18" i="5"/>
  <c r="L19" i="5"/>
  <c r="L20" i="5"/>
  <c r="L21" i="5"/>
  <c r="L22" i="5"/>
  <c r="L23" i="5"/>
  <c r="L24" i="5"/>
  <c r="J15" i="5"/>
  <c r="J16" i="5"/>
  <c r="J17" i="5"/>
  <c r="J18" i="5"/>
  <c r="J19" i="5"/>
  <c r="J20" i="5"/>
  <c r="J21" i="5"/>
  <c r="J22" i="5"/>
  <c r="J23" i="5"/>
  <c r="J24" i="5"/>
  <c r="I15" i="5"/>
  <c r="I16" i="5"/>
  <c r="I17" i="5"/>
  <c r="I18" i="5"/>
  <c r="I19" i="5"/>
  <c r="I20" i="5"/>
  <c r="I21" i="5"/>
  <c r="I22" i="5"/>
  <c r="I23" i="5"/>
  <c r="I24" i="5"/>
  <c r="G15" i="5"/>
  <c r="G16" i="5"/>
  <c r="G17" i="5"/>
  <c r="G18" i="5"/>
  <c r="G19" i="5"/>
  <c r="G20" i="5"/>
  <c r="G21" i="5"/>
  <c r="G22" i="5"/>
  <c r="G23" i="5"/>
  <c r="G24" i="5"/>
  <c r="B15" i="5"/>
  <c r="B16" i="5"/>
  <c r="B17" i="5"/>
  <c r="B18" i="5"/>
  <c r="B19" i="5"/>
  <c r="B20" i="5"/>
  <c r="B21" i="5"/>
  <c r="B22" i="5"/>
  <c r="B23" i="5"/>
  <c r="B24"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<sst xmlns="http://schemas.openxmlformats.org/spreadsheetml/2006/main" count="181620" uniqueCount="39221">
  <si>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</si>
  <si>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</si>
  <si>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</si>
  <si>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</si>
  <si>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</si>
  <si>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</si>
  <si>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</si>
  <si>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</si>
  <si>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</si>
  <si>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</si>
  <si>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</si>
  <si>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</si>
  <si>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</si>
  <si>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</si>
  <si>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</si>
  <si>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</si>
  <si>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</si>
  <si>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</si>
  <si>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</si>
  <si>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</si>
  <si>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</si>
  <si>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</si>
  <si>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</si>
  <si>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</si>
  <si>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</si>
  <si>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</si>
  <si>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</si>
  <si>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</si>
  <si>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</si>
  <si>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</si>
  <si>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</si>
  <si>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</si>
  <si>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</si>
  <si>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</si>
  <si>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</si>
  <si>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</si>
  <si>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</si>
  <si>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</si>
  <si>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</si>
  <si>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</si>
  <si>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</si>
  <si>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</si>
  <si>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</si>
  <si>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</si>
  <si>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</si>
  <si>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</si>
  <si>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</si>
  <si>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</si>
  <si>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</si>
  <si>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</si>
  <si>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</si>
  <si>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</si>
  <si>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</si>
  <si>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</si>
  <si>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</si>
  <si>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</si>
  <si>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</si>
  <si>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</si>
  <si>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</si>
  <si>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</si>
  <si>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</si>
  <si>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</si>
  <si>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</si>
  <si>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</si>
  <si>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</si>
  <si>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</si>
  <si>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</si>
  <si>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</si>
  <si>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</si>
  <si>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</si>
  <si>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</si>
  <si>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</si>
  <si>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</si>
  <si>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</si>
  <si>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</si>
  <si>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</si>
  <si>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</si>
  <si>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</si>
  <si>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</si>
  <si>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</si>
  <si>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</si>
  <si>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</si>
  <si>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</si>
  <si>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</si>
  <si>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</si>
  <si>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</si>
  <si>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</si>
  <si>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</si>
  <si>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</si>
  <si>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</si>
  <si>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</si>
  <si>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</si>
  <si>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</si>
  <si>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</si>
  <si>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</si>
  <si>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</si>
  <si>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</si>
  <si>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</si>
  <si>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</si>
  <si>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</si>
  <si>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</si>
  <si>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</si>
  <si>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</si>
  <si>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</si>
  <si>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</si>
  <si>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</si>
  <si>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</si>
  <si>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</si>
  <si>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</si>
  <si>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</si>
  <si>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</si>
  <si>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</si>
  <si>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</si>
  <si>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</si>
  <si>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</si>
  <si>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</si>
  <si>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</si>
  <si>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</si>
  <si>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</si>
  <si>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</si>
  <si>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</si>
  <si>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</si>
  <si>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</si>
  <si>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</si>
  <si>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</si>
  <si>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</si>
  <si>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</si>
  <si>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</si>
  <si>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</si>
  <si>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</si>
  <si>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</si>
  <si>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</si>
  <si>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</si>
  <si>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</si>
  <si>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</si>
  <si>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</si>
  <si>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</si>
  <si>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</si>
  <si>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</si>
  <si>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</si>
  <si>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</si>
  <si>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</si>
  <si>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</si>
  <si>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</si>
  <si>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</si>
  <si>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</si>
  <si>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</si>
  <si>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</si>
  <si>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</si>
  <si>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</si>
  <si>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</si>
  <si>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</si>
  <si>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</si>
  <si>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</si>
  <si>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</si>
  <si>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</si>
  <si>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</si>
  <si>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</si>
  <si>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</si>
  <si>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</si>
  <si>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</si>
  <si>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</si>
  <si>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</si>
  <si>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</si>
  <si>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</si>
  <si>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</si>
  <si>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</si>
  <si>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</si>
  <si>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</si>
  <si>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</si>
  <si>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</si>
  <si>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</si>
  <si>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</si>
  <si>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</si>
  <si>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</si>
  <si>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</si>
  <si>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</si>
  <si>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</si>
  <si>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</si>
  <si>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</si>
  <si>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</si>
  <si>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</si>
  <si>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</si>
  <si>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</si>
  <si>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</si>
  <si>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</si>
  <si>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</si>
  <si>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</si>
  <si>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</si>
  <si>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</si>
  <si>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</si>
  <si>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</si>
  <si>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</si>
  <si>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</si>
  <si>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</si>
  <si>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</si>
  <si>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</si>
  <si>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</si>
  <si>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</si>
  <si>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</si>
  <si>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</si>
  <si>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</si>
  <si>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</si>
  <si>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</si>
  <si>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</si>
  <si>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</si>
  <si>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</si>
  <si>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</si>
  <si>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</si>
  <si>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</si>
  <si>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</si>
  <si>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</si>
  <si>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</si>
  <si>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</si>
  <si>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</si>
  <si>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</si>
  <si>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</si>
  <si>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</si>
  <si>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</si>
  <si>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</si>
  <si>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</si>
  <si>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</si>
  <si>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</si>
  <si>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</si>
  <si>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</si>
  <si>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</si>
  <si>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</si>
  <si>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</si>
  <si>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</si>
  <si>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</si>
  <si>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</si>
  <si>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</si>
  <si>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</si>
  <si>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</si>
  <si>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</si>
  <si>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</si>
  <si>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</si>
  <si>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</si>
  <si>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</si>
  <si>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</si>
  <si>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</si>
  <si>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</si>
  <si>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</si>
  <si>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</si>
  <si>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</si>
  <si>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</si>
  <si>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</si>
  <si>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</si>
  <si>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</si>
  <si>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</si>
  <si>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</si>
  <si>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</si>
  <si>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</si>
  <si>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</si>
  <si>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</si>
  <si>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</si>
  <si>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</si>
  <si>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</si>
  <si>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</si>
  <si>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</si>
  <si>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</si>
  <si>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</si>
  <si>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</si>
  <si>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</si>
  <si>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</si>
  <si>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</si>
  <si>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</si>
  <si>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</si>
  <si>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</si>
  <si>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</si>
  <si>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</si>
  <si>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</si>
  <si>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</si>
  <si>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</si>
  <si>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</si>
  <si>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</si>
  <si>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</si>
  <si>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</si>
  <si>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</si>
  <si>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</si>
  <si>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</si>
  <si>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</si>
  <si>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</si>
  <si>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</si>
  <si>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</si>
  <si>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</si>
  <si>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</si>
  <si>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</si>
  <si>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</si>
  <si>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</si>
  <si>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</si>
  <si>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</si>
  <si>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</si>
  <si>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</si>
  <si>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</si>
  <si>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</si>
  <si>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</si>
  <si>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</si>
  <si>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</si>
  <si>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</si>
  <si>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</si>
  <si>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</si>
  <si>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</si>
  <si>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</si>
  <si>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</si>
  <si>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</si>
  <si>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</si>
  <si>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</si>
  <si>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</si>
  <si>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</si>
  <si>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</si>
  <si>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</si>
  <si>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</si>
  <si>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</si>
  <si>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</si>
  <si>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</si>
  <si>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</si>
  <si>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</si>
  <si>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</si>
  <si>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</si>
  <si>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</si>
  <si>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</si>
  <si>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</si>
  <si>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</si>
  <si>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</si>
  <si>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</si>
  <si>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</si>
  <si>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</si>
  <si>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</si>
  <si>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</si>
  <si>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</si>
  <si>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</si>
  <si>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</si>
  <si>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</si>
  <si>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</si>
  <si>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</si>
  <si>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</si>
  <si>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</si>
  <si>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</si>
  <si>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</si>
  <si>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</si>
  <si>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</si>
  <si>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</si>
  <si>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</si>
  <si>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</si>
  <si>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</si>
  <si>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</si>
  <si>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</si>
  <si>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</si>
  <si>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</si>
  <si>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</si>
  <si>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</si>
  <si>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</si>
  <si>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</si>
  <si>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</si>
  <si>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</si>
  <si>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</si>
  <si>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</si>
  <si>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</si>
  <si>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</si>
  <si>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</si>
  <si>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</si>
  <si>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</si>
  <si>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</si>
  <si>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</si>
  <si>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</si>
  <si>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</si>
  <si>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</si>
  <si>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</si>
  <si>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</si>
  <si>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</si>
  <si>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</si>
  <si>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</si>
  <si>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</si>
  <si>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</si>
  <si>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</si>
  <si>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</si>
  <si>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</si>
  <si>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</si>
  <si>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</si>
  <si>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</si>
  <si>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</si>
  <si>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</si>
  <si>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</si>
  <si>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</si>
  <si>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</si>
  <si>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</si>
  <si>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</si>
  <si>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</si>
  <si>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</si>
  <si>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</si>
  <si>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</si>
  <si>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</si>
  <si>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</si>
  <si>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</si>
  <si>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</si>
  <si>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</si>
  <si>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</si>
  <si>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</si>
  <si>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</si>
  <si>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</si>
  <si>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</si>
  <si>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</si>
  <si>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</si>
  <si>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</si>
  <si>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</si>
  <si>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</si>
  <si>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</si>
  <si>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</si>
  <si>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</si>
  <si>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</si>
  <si>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</si>
  <si>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</si>
  <si>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</si>
  <si>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</si>
  <si>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</si>
  <si>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</si>
  <si>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</si>
  <si>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</si>
  <si>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</si>
  <si>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</si>
  <si>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</si>
  <si>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</si>
  <si>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</si>
  <si>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</si>
  <si>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</si>
  <si>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</si>
  <si>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</si>
  <si>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</si>
  <si>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</si>
  <si>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</si>
  <si>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</si>
  <si>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</si>
  <si>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</si>
  <si>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</si>
  <si>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</si>
  <si>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</si>
  <si>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</si>
  <si>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</si>
  <si>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</si>
  <si>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</si>
  <si>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</si>
  <si>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</si>
  <si>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</si>
  <si>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</si>
  <si>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</si>
  <si>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</si>
  <si>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</si>
  <si>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</si>
  <si>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</si>
  <si>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</si>
  <si>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</si>
  <si>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</si>
  <si>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</si>
  <si>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</si>
  <si>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</si>
  <si>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</si>
  <si>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</si>
  <si>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</si>
  <si>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</si>
  <si>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</si>
  <si>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</si>
  <si>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</si>
  <si>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</si>
  <si>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</si>
  <si>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</si>
  <si>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</si>
  <si>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</si>
  <si>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</si>
  <si>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</si>
  <si>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</si>
  <si>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</si>
  <si>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</si>
  <si>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</si>
  <si>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</si>
  <si>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</si>
  <si>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</si>
  <si>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</si>
  <si>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</si>
  <si>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</si>
  <si>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</si>
  <si>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</si>
  <si>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</si>
  <si>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</si>
  <si>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</si>
  <si>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</si>
  <si>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</si>
  <si>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</si>
  <si>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</si>
  <si>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</si>
  <si>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</si>
  <si>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</si>
  <si>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</si>
  <si>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</si>
  <si>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</si>
  <si>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</si>
  <si>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</si>
  <si>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</si>
  <si>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</si>
  <si>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</si>
  <si>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</si>
  <si>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</si>
  <si>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</si>
  <si>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</si>
  <si>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</si>
  <si>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</si>
  <si>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</si>
  <si>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</si>
  <si>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</si>
  <si>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</si>
  <si>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</si>
  <si>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</si>
  <si>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</si>
  <si>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</si>
  <si>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</si>
  <si>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</si>
  <si>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</si>
  <si>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</si>
  <si>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</si>
  <si>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</si>
  <si>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</si>
  <si>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</si>
  <si>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</si>
  <si>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</si>
  <si>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</si>
  <si>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</si>
  <si>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</si>
  <si>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</si>
  <si>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</si>
  <si>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</si>
  <si>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</si>
  <si>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</si>
  <si>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</si>
  <si>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</si>
  <si>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</si>
  <si>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</si>
  <si>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</si>
  <si>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</si>
  <si>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</si>
  <si>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</si>
  <si>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</si>
  <si>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</si>
  <si>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</si>
  <si>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</si>
  <si>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</si>
  <si>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</si>
  <si>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</si>
  <si>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</si>
  <si>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</si>
  <si>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</si>
  <si>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</si>
  <si>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</si>
  <si>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</si>
  <si>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</si>
  <si>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</si>
  <si>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</si>
  <si>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</si>
  <si>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</si>
  <si>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</si>
  <si>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</si>
  <si>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</si>
  <si>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</si>
  <si>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</si>
  <si>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</si>
  <si>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</si>
  <si>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</si>
  <si>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</si>
  <si>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</si>
  <si>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</si>
  <si>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</si>
  <si>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</si>
  <si>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</si>
  <si>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</si>
  <si>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</si>
  <si>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</si>
  <si>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</si>
  <si>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</si>
  <si>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</si>
  <si>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</si>
  <si>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</si>
  <si>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</si>
  <si>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</si>
  <si>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</si>
  <si>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</si>
  <si>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</si>
  <si>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</si>
  <si>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</si>
  <si>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</si>
  <si>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</si>
  <si>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</si>
  <si>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</si>
  <si>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</si>
  <si>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</si>
  <si>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</si>
  <si>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</si>
  <si>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</si>
  <si>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</si>
  <si>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</si>
  <si>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</si>
  <si>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</si>
  <si>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</si>
  <si>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</si>
  <si>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</si>
  <si>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</si>
  <si>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</si>
  <si>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</si>
  <si>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</si>
  <si>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</si>
  <si>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</si>
  <si>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</si>
  <si>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</si>
  <si>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</si>
  <si>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</si>
  <si>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</si>
  <si>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</si>
  <si>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</si>
  <si>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</si>
  <si>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</si>
  <si>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</si>
  <si>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</si>
  <si>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</si>
  <si>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</si>
  <si>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</si>
  <si>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</si>
  <si>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</si>
  <si>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</si>
  <si>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</si>
  <si>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</si>
  <si>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</si>
  <si>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</si>
  <si>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</si>
  <si>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</si>
  <si>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</si>
  <si>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</si>
  <si>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</si>
  <si>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</si>
  <si>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</si>
  <si>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</si>
  <si>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</si>
  <si>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</si>
  <si>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</si>
  <si>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</si>
  <si>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</si>
  <si>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</si>
  <si>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</si>
  <si>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</si>
  <si>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</si>
  <si>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</si>
  <si>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</si>
  <si>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</si>
  <si>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</si>
  <si>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</si>
  <si>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</si>
  <si>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</si>
  <si>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</si>
  <si>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</si>
  <si>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</si>
  <si>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</si>
  <si>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</si>
  <si>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</si>
  <si>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</si>
  <si>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</si>
  <si>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</si>
  <si>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</si>
  <si>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</si>
  <si>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</si>
  <si>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</si>
  <si>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</si>
  <si>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</si>
  <si>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</si>
  <si>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</si>
  <si>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</si>
  <si>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</si>
  <si>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</si>
  <si>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</si>
  <si>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</si>
  <si>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</si>
  <si>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</si>
  <si>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</si>
  <si>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</si>
  <si>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</si>
  <si>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</si>
  <si>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</si>
  <si>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</si>
  <si>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</si>
  <si>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</si>
  <si>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</si>
  <si>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</si>
  <si>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</si>
  <si>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</si>
  <si>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</si>
  <si>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</si>
  <si>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</si>
  <si>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</si>
  <si>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</si>
  <si>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</si>
  <si>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</si>
  <si>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</si>
  <si>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</si>
  <si>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</si>
  <si>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</si>
  <si>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</si>
  <si>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</si>
  <si>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</si>
  <si>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</si>
  <si>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</si>
  <si>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</si>
  <si>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</si>
  <si>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</si>
  <si>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</si>
  <si>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</si>
  <si>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</si>
  <si>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</si>
  <si>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</si>
  <si>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</si>
  <si>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</si>
  <si>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</si>
  <si>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</si>
  <si>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</si>
  <si>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</si>
  <si>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</si>
  <si>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</si>
  <si>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</si>
  <si>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</si>
  <si>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</si>
  <si>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</si>
  <si>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</si>
  <si>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</si>
  <si>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</si>
  <si>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</si>
  <si>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</si>
  <si>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</si>
  <si>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</si>
  <si>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</si>
  <si>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</si>
  <si>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</si>
  <si>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</si>
  <si>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</si>
  <si>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</si>
  <si>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</si>
  <si>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</si>
  <si>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</si>
  <si>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</si>
  <si>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</si>
  <si>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</si>
  <si>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</si>
  <si>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</si>
  <si>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</si>
  <si>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</si>
  <si>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</si>
  <si>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</si>
  <si>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</si>
  <si>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</si>
  <si>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</si>
  <si>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</si>
  <si>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</si>
  <si>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</si>
  <si>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</si>
  <si>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</si>
  <si>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</si>
  <si>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</si>
  <si>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</si>
  <si>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</si>
  <si>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</si>
  <si>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</si>
  <si>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</si>
  <si>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</si>
  <si>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</si>
  <si>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</si>
  <si>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</si>
  <si>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</si>
  <si>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</si>
  <si>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</si>
  <si>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</si>
  <si>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</si>
  <si>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</si>
  <si>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</si>
  <si>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</si>
  <si>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</si>
  <si>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</si>
  <si>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</si>
  <si>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</si>
  <si>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</si>
  <si>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</si>
  <si>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</si>
  <si>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</si>
  <si>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</si>
  <si>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</si>
  <si>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</si>
  <si>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</si>
  <si>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</si>
  <si>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</si>
  <si>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</si>
  <si>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</si>
  <si>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</si>
  <si>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</si>
  <si>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</si>
  <si>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</si>
  <si>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</si>
  <si>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</si>
  <si>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</si>
  <si>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</si>
  <si>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</si>
  <si>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</si>
  <si>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</si>
  <si>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</si>
  <si>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</si>
  <si>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</si>
  <si>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</si>
  <si>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</si>
  <si>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</si>
  <si>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</si>
  <si>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</si>
  <si>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</si>
  <si>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</si>
  <si>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</si>
  <si>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</si>
  <si>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</si>
  <si>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</si>
  <si>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</si>
  <si>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</si>
  <si>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</si>
  <si>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</si>
  <si>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</si>
  <si>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</si>
  <si>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</si>
  <si>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</si>
  <si>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</si>
  <si>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</si>
  <si>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</si>
  <si>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</si>
  <si>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</si>
  <si>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</si>
  <si>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</si>
  <si>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</si>
  <si>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</si>
  <si>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</si>
  <si>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</si>
  <si>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</si>
  <si>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</si>
  <si>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</si>
  <si>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</si>
  <si>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</si>
  <si>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</si>
  <si>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</si>
  <si>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</si>
  <si>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</si>
  <si>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</si>
  <si>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</si>
  <si>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</si>
  <si>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</si>
  <si>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</si>
  <si>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</si>
  <si>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</si>
  <si>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</si>
  <si>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</si>
  <si>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</si>
  <si>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</si>
  <si>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</si>
  <si>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</si>
  <si>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</si>
  <si>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</si>
  <si>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</si>
  <si>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</si>
  <si>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</si>
  <si>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</si>
  <si>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</si>
  <si>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</si>
  <si>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</si>
  <si>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</si>
  <si>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</si>
  <si>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</si>
  <si>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</si>
  <si>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</si>
  <si>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</si>
  <si>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</si>
  <si>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</si>
  <si>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</si>
  <si>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</si>
  <si>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</si>
  <si>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</si>
  <si>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</si>
  <si>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</si>
  <si>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</si>
  <si>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</si>
  <si>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</si>
  <si>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</si>
  <si>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</si>
  <si>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</si>
  <si>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</si>
  <si>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</si>
  <si>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</si>
  <si>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</si>
  <si>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</si>
  <si>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</si>
  <si>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</si>
  <si>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</si>
  <si>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</si>
  <si>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</si>
  <si>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</si>
  <si>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</si>
  <si>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</si>
  <si>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</si>
  <si>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</si>
  <si>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</si>
  <si>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</si>
  <si>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</si>
  <si>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</si>
  <si>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</si>
  <si>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</si>
  <si>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</si>
  <si>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</si>
  <si>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</si>
  <si>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</si>
  <si>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</si>
  <si>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</si>
  <si>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</si>
  <si>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</si>
  <si>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</si>
  <si>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</si>
  <si>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</si>
  <si>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</si>
  <si>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</si>
  <si>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</si>
  <si>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</si>
  <si>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</si>
  <si>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</si>
  <si>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</si>
  <si>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</si>
  <si>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</si>
  <si>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</si>
  <si>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</si>
  <si>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</si>
  <si>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</si>
  <si>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</si>
  <si>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</si>
  <si>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</si>
  <si>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</si>
  <si>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</si>
  <si>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</si>
  <si>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</si>
  <si>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</si>
  <si>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</si>
  <si>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</si>
  <si>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</si>
  <si>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</si>
  <si>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</si>
  <si>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</si>
  <si>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</si>
  <si>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</si>
  <si>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</si>
  <si>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</si>
  <si>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</si>
  <si>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</si>
  <si>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</si>
  <si>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</si>
  <si>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</si>
  <si>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</si>
  <si>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</si>
  <si>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</si>
  <si>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</si>
  <si>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</si>
  <si>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</si>
  <si>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</si>
  <si>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</si>
  <si>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</si>
  <si>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</si>
  <si>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</si>
  <si>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</si>
  <si>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</si>
  <si>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</si>
  <si>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</si>
  <si>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</si>
  <si>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</si>
  <si>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</si>
  <si>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</si>
  <si>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</si>
  <si>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</si>
  <si>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</si>
  <si>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</si>
  <si>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</si>
  <si>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</si>
  <si>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</si>
  <si>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</si>
  <si>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</si>
  <si>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</si>
  <si>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</si>
  <si>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</si>
  <si>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</si>
  <si>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</si>
  <si>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</si>
  <si>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</si>
  <si>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</si>
  <si>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</si>
  <si>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</si>
  <si>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</si>
  <si>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</si>
  <si>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</si>
  <si>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</si>
  <si>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</si>
  <si>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</si>
  <si>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</si>
  <si>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</si>
  <si>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</si>
  <si>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</si>
  <si>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</si>
  <si>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</si>
  <si>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</si>
  <si>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</si>
  <si>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</si>
  <si>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</si>
  <si>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</si>
  <si>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</si>
  <si>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</si>
  <si>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</si>
  <si>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</si>
  <si>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</si>
  <si>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</si>
  <si>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</si>
  <si>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</si>
  <si>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</si>
  <si>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</si>
  <si>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</si>
  <si>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</si>
  <si>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</si>
  <si>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</si>
  <si>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</si>
  <si>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</si>
  <si>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</si>
  <si>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</si>
  <si>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</si>
  <si>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</si>
  <si>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</si>
  <si>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</si>
  <si>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</si>
  <si>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</si>
  <si>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</si>
  <si>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</si>
  <si>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</si>
  <si>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</si>
  <si>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</si>
  <si>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</si>
  <si>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</si>
  <si>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</si>
  <si>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</si>
  <si>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</si>
  <si>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</si>
  <si>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</si>
  <si>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</si>
  <si>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</si>
  <si>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</si>
  <si>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</si>
  <si>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</si>
  <si>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</si>
  <si>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</si>
  <si>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</si>
  <si>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</si>
  <si>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</si>
  <si>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</si>
  <si>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</si>
  <si>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</si>
  <si>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</si>
  <si>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</si>
  <si>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</si>
  <si>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</si>
  <si>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</si>
  <si>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</si>
  <si>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</si>
  <si>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</si>
  <si>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</si>
  <si>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</si>
  <si>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</si>
  <si>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</si>
  <si>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</si>
  <si>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</si>
  <si>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</si>
  <si>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</si>
  <si>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</si>
  <si>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</si>
  <si>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</si>
  <si>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</si>
  <si>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</si>
  <si>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</si>
  <si>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</si>
  <si>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</si>
  <si>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</si>
  <si>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</si>
  <si>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</si>
  <si>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</si>
  <si>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</si>
  <si>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</si>
  <si>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</si>
  <si>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</si>
  <si>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</si>
  <si>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</si>
  <si>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</si>
  <si>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</si>
  <si>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</si>
  <si>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</si>
  <si>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</si>
  <si>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</si>
  <si>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</si>
  <si>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</si>
  <si>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</si>
  <si>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</si>
  <si>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</si>
  <si>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</si>
  <si>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</si>
  <si>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</si>
  <si>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</si>
  <si>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</si>
  <si>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</si>
  <si>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</si>
  <si>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</si>
  <si>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</si>
  <si>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</si>
  <si>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</si>
  <si>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</si>
  <si>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</si>
  <si>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</si>
  <si>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</si>
  <si>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</si>
  <si>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</si>
  <si>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</si>
  <si>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</si>
  <si>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</si>
  <si>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</si>
  <si>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</si>
  <si>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</si>
  <si>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</si>
  <si>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</si>
  <si>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</si>
  <si>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</si>
  <si>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</si>
  <si>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</si>
  <si>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</si>
  <si>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</si>
  <si>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</si>
  <si>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</si>
  <si>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</si>
  <si>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</si>
  <si>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</si>
  <si>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</si>
  <si>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</si>
  <si>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</si>
  <si>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</si>
  <si>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</si>
  <si>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</si>
  <si>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</si>
  <si>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</si>
  <si>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</si>
  <si>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</si>
  <si>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</si>
  <si>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</si>
  <si>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</si>
  <si>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</si>
  <si>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</si>
  <si>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</si>
  <si>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</si>
  <si>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</si>
  <si>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</si>
  <si>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</si>
  <si>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</si>
  <si>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</si>
  <si>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</si>
  <si>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</si>
  <si>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</si>
  <si>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</si>
  <si>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</si>
  <si>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</si>
  <si>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</si>
  <si>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</si>
  <si>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</si>
  <si>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</si>
  <si>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</si>
  <si>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</si>
  <si>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</si>
  <si>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</si>
  <si>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</si>
  <si>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</si>
  <si>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</si>
  <si>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</si>
  <si>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</si>
  <si>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</si>
  <si>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</si>
  <si>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</si>
  <si>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</si>
  <si>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</si>
  <si>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</si>
  <si>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</si>
  <si>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</si>
  <si>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</si>
  <si>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</si>
  <si>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</si>
  <si>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</si>
  <si>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</si>
  <si>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</si>
  <si>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</si>
  <si>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</si>
  <si>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</si>
  <si>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</si>
  <si>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</si>
  <si>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</si>
  <si>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</si>
  <si>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</si>
  <si>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</si>
  <si>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</si>
  <si>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</si>
  <si>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</si>
  <si>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</si>
  <si>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</si>
  <si>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</si>
  <si>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</si>
  <si>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</si>
  <si>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</si>
  <si>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</si>
  <si>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</si>
  <si>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</si>
  <si>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</si>
  <si>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</si>
  <si>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</si>
  <si>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</si>
  <si>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</si>
  <si>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</si>
  <si>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</si>
  <si>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</si>
  <si>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</si>
  <si>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</si>
  <si>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</si>
  <si>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</si>
  <si>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</si>
  <si>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</si>
  <si>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</si>
  <si>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</si>
  <si>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</si>
  <si>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</si>
  <si>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</si>
  <si>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</si>
  <si>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</si>
  <si>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</si>
  <si>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</si>
  <si>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</si>
  <si>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</si>
  <si>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</si>
  <si>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</si>
  <si>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</si>
  <si>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</si>
  <si>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</si>
  <si>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</si>
  <si>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</si>
  <si>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</si>
  <si>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</si>
  <si>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</si>
  <si>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</si>
  <si>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</si>
  <si>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</si>
  <si>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</si>
  <si>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</si>
  <si>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</si>
  <si>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</si>
  <si>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</si>
  <si>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</si>
  <si>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</si>
  <si>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</si>
  <si>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</si>
  <si>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</si>
  <si>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</si>
  <si>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</si>
  <si>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</si>
  <si>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</si>
  <si>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</si>
  <si>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</si>
  <si>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</si>
  <si>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</si>
  <si>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</si>
  <si>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</si>
  <si>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</si>
  <si>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</si>
  <si>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</si>
  <si>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</si>
  <si>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</si>
  <si>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</si>
  <si>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</si>
  <si>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</si>
  <si>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</si>
  <si>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</si>
  <si>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</si>
  <si>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</si>
  <si>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</si>
  <si>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</si>
  <si>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</si>
  <si>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</si>
  <si>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</si>
  <si>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</si>
  <si>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</si>
  <si>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</si>
  <si>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</si>
  <si>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</si>
  <si>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</si>
  <si>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</si>
  <si>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</si>
  <si>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</si>
  <si>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</si>
  <si>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</si>
  <si>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</si>
  <si>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</si>
  <si>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</si>
  <si>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</si>
  <si>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</si>
  <si>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</si>
  <si>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</si>
  <si>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</si>
  <si>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</si>
  <si>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</si>
  <si>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</si>
  <si>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</si>
  <si>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</si>
  <si>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</si>
  <si>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</si>
  <si>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</si>
  <si>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</si>
  <si>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</si>
  <si>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</si>
  <si>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</si>
  <si>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</si>
  <si>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</si>
  <si>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</si>
  <si>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</si>
  <si>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</si>
  <si>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</si>
  <si>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</si>
  <si>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</si>
  <si>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</si>
  <si>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</si>
  <si>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</si>
  <si>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</si>
  <si>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</si>
  <si>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</si>
  <si>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</si>
  <si>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</si>
  <si>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</si>
  <si>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</si>
  <si>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</si>
  <si>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</si>
  <si>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</si>
  <si>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</si>
  <si>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</si>
  <si>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</si>
  <si>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</si>
  <si>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</si>
  <si>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</si>
  <si>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</si>
  <si>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</si>
  <si>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</si>
  <si>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</si>
  <si>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</si>
  <si>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</si>
  <si>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</si>
  <si>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</si>
  <si>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</si>
  <si>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</si>
  <si>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</si>
  <si>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</si>
  <si>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</si>
  <si>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</si>
  <si>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</si>
  <si>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</si>
  <si>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</si>
  <si>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</si>
  <si>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</si>
  <si>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</si>
  <si>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</si>
  <si>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</si>
  <si>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</si>
  <si>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</si>
  <si>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</si>
  <si>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</si>
  <si>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</si>
  <si>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</si>
  <si>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</si>
  <si>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</si>
  <si>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</si>
  <si>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</si>
  <si>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</si>
  <si>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</si>
  <si>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</si>
  <si>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</si>
  <si>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</si>
  <si>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</si>
  <si>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</si>
  <si>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</si>
  <si>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</si>
  <si>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</si>
  <si>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</si>
  <si>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</si>
  <si>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</si>
  <si>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</si>
  <si>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</si>
  <si>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</si>
  <si>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</si>
  <si>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</si>
  <si>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</si>
  <si>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</si>
  <si>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</si>
  <si>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</si>
  <si>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</si>
  <si>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</si>
  <si>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</si>
  <si>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</si>
  <si>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</si>
  <si>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</si>
  <si>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</si>
  <si>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</si>
  <si>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</si>
  <si>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</si>
  <si>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</si>
  <si>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</si>
  <si>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</si>
  <si>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</si>
  <si>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</si>
  <si>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</si>
  <si>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</si>
  <si>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</si>
  <si>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</si>
  <si>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</si>
  <si>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</si>
  <si>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</si>
  <si>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</si>
  <si>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</si>
  <si>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</si>
  <si>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</si>
  <si>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</si>
  <si>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</si>
  <si>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</si>
  <si>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</si>
  <si>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</si>
  <si>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</si>
  <si>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</si>
  <si>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</si>
  <si>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</si>
  <si>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</si>
  <si>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</si>
  <si>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</si>
  <si>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</si>
  <si>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</si>
  <si>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</si>
  <si>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</si>
  <si>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</si>
  <si>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</si>
  <si>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</si>
  <si>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</si>
  <si>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</si>
  <si>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</si>
  <si>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</si>
  <si>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</si>
  <si>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</si>
  <si>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</si>
  <si>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</si>
  <si>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</si>
  <si>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</si>
  <si>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</si>
  <si>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</si>
  <si>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</si>
  <si>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</si>
  <si>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</si>
  <si>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</si>
  <si>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</si>
  <si>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</si>
  <si>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</si>
  <si>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</si>
  <si>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</si>
  <si>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</si>
  <si>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</si>
  <si>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</si>
  <si>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</si>
  <si>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</si>
  <si>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</si>
  <si>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</si>
  <si>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</si>
  <si>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</si>
  <si>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</si>
  <si>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</si>
  <si>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</si>
  <si>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</si>
  <si>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</si>
  <si>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</si>
  <si>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</si>
  <si>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</si>
  <si>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</si>
  <si>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</si>
  <si>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</si>
  <si>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</si>
  <si>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</si>
  <si>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</si>
  <si>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</si>
  <si>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</si>
  <si>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</si>
  <si>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</si>
  <si>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</si>
  <si>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</si>
  <si>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</si>
  <si>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</si>
  <si>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</si>
  <si>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</si>
  <si>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</si>
  <si>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</si>
  <si>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</si>
  <si>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</si>
  <si>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</si>
  <si>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</si>
  <si>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</si>
  <si>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</si>
  <si>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</si>
  <si>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</si>
  <si>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</si>
  <si>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</si>
  <si>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</si>
  <si>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</si>
  <si>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</si>
  <si>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</si>
  <si>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</si>
  <si>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</si>
  <si>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</si>
  <si>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</si>
  <si>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</si>
  <si>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</si>
  <si>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</si>
  <si>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</si>
  <si>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</si>
  <si>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</si>
  <si>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</si>
  <si>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</si>
  <si>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</si>
  <si>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</si>
  <si>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</si>
  <si>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</si>
  <si>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</si>
  <si>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</si>
  <si>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</si>
  <si>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</si>
  <si>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</si>
  <si>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</si>
  <si>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</si>
  <si>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</si>
  <si>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</si>
  <si>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</si>
  <si>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</si>
  <si>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</si>
  <si>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</si>
  <si>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</si>
  <si>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</si>
  <si>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</si>
  <si>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</si>
  <si>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</si>
  <si>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</si>
  <si>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</si>
  <si>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</si>
  <si>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</si>
  <si>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</si>
  <si>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</si>
  <si>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</si>
  <si>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</si>
  <si>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</si>
  <si>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</si>
  <si>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</si>
  <si>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</si>
  <si>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</si>
  <si>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</si>
  <si>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</si>
  <si>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</si>
  <si>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</si>
  <si>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</si>
  <si>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</si>
  <si>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</si>
  <si>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</si>
  <si>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</si>
  <si>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</si>
  <si>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</si>
  <si>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</si>
  <si>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</si>
  <si>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</si>
  <si>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</si>
  <si>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</si>
  <si>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</si>
  <si>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</si>
  <si>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</si>
  <si>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</si>
  <si>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</si>
  <si>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</si>
  <si>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</si>
  <si>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</si>
  <si>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</si>
  <si>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</si>
  <si>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</si>
  <si>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</si>
  <si>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</si>
  <si>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</si>
  <si>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</si>
  <si>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</si>
  <si>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</si>
  <si>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</si>
  <si>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</si>
  <si>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</si>
  <si>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</si>
  <si>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</si>
  <si>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</si>
  <si>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</si>
  <si>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</si>
  <si>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</si>
  <si>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</si>
  <si>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</si>
  <si>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</si>
  <si>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</si>
  <si>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</si>
  <si>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</si>
  <si>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</si>
  <si>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</si>
  <si>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</si>
  <si>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</si>
  <si>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</si>
  <si>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</si>
  <si>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</si>
  <si>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</si>
  <si>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</si>
  <si>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</si>
  <si>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</si>
  <si>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</si>
  <si>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</si>
  <si>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</si>
  <si>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</si>
  <si>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</si>
  <si>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</si>
  <si>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</si>
  <si>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</si>
  <si>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</si>
  <si>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</si>
  <si>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</si>
  <si>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</si>
  <si>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</si>
  <si>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</si>
  <si>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</si>
  <si>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</si>
  <si>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</si>
  <si>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</si>
  <si>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</si>
  <si>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</si>
  <si>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</si>
  <si>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</si>
  <si>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</si>
  <si>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</si>
  <si>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</si>
  <si>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</si>
  <si>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</si>
  <si>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</si>
  <si>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</si>
  <si>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</si>
  <si>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</si>
  <si>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</si>
  <si>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</si>
  <si>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</si>
  <si>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</si>
  <si>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</si>
  <si>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</si>
  <si>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</si>
  <si>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</si>
  <si>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</si>
  <si>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</si>
  <si>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</si>
  <si>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</si>
  <si>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</si>
  <si>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</si>
  <si>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</si>
  <si>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</si>
  <si>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</si>
  <si>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</si>
  <si>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</si>
  <si>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</si>
  <si>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</si>
  <si>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</si>
  <si>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</si>
  <si>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</si>
  <si>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</si>
  <si>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</si>
  <si>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</si>
  <si>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</si>
  <si>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</si>
  <si>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</si>
  <si>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</si>
  <si>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</si>
  <si>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</si>
  <si>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</si>
  <si>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</si>
  <si>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</si>
  <si>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</si>
  <si>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</si>
  <si>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</si>
  <si>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</si>
  <si>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</si>
  <si>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</si>
  <si>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</si>
  <si>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</si>
  <si>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</si>
  <si>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</si>
  <si>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</si>
  <si>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</si>
  <si>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</si>
  <si>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</si>
  <si>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</si>
  <si>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</si>
  <si>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</si>
  <si>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</si>
  <si>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</si>
  <si>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</si>
  <si>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</si>
  <si>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</si>
  <si>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</si>
  <si>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</si>
  <si>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</si>
  <si>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</si>
  <si>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</si>
  <si>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</si>
  <si>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</si>
  <si>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</si>
  <si>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</si>
  <si>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</si>
  <si>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</si>
  <si>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</si>
  <si>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</si>
  <si>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</si>
  <si>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</si>
  <si>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</si>
  <si>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</si>
  <si>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</si>
  <si>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</si>
  <si>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</si>
  <si>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</si>
  <si>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</si>
  <si>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</si>
  <si>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</si>
  <si>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</si>
  <si>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</si>
  <si>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</si>
  <si>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</si>
  <si>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</si>
  <si>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</si>
  <si>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</si>
  <si>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</si>
  <si>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</si>
  <si>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</si>
  <si>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</si>
  <si>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</si>
  <si>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</si>
  <si>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</si>
  <si>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</si>
  <si>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</si>
  <si>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</si>
  <si>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</si>
  <si>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</si>
  <si>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</si>
  <si>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</si>
  <si>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</si>
  <si>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</si>
  <si>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</si>
  <si>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</si>
  <si>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</si>
  <si>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</si>
  <si>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</si>
  <si>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</si>
  <si>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</si>
  <si>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</si>
  <si>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</si>
  <si>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</si>
  <si>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</si>
  <si>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</si>
  <si>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</si>
  <si>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</si>
  <si>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</si>
  <si>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</si>
  <si>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</si>
  <si>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</si>
  <si>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</si>
  <si>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</si>
  <si>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</si>
  <si>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</si>
  <si>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</si>
  <si>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</si>
  <si>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</si>
  <si>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</si>
  <si>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</si>
  <si>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</si>
  <si>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</si>
  <si>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</si>
  <si>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</si>
  <si>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</si>
  <si>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</si>
  <si>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</si>
  <si>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</si>
  <si>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</si>
  <si>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</si>
  <si>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</si>
  <si>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</si>
  <si>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</si>
  <si>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</si>
  <si>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</si>
  <si>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</si>
  <si>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</si>
  <si>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</si>
  <si>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</si>
  <si>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</si>
  <si>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</si>
  <si>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</si>
  <si>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</si>
  <si>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</si>
  <si>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</si>
  <si>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</si>
  <si>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</si>
  <si>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</si>
  <si>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</si>
  <si>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</si>
  <si>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</si>
  <si>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</si>
  <si>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</si>
  <si>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</si>
  <si>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</si>
  <si>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</si>
  <si>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</si>
  <si>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</si>
  <si>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</si>
  <si>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</si>
  <si>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</si>
  <si>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</si>
  <si>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</si>
  <si>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</si>
  <si>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</si>
  <si>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</si>
  <si>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</si>
  <si>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</si>
  <si>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</si>
  <si>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</si>
  <si>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</si>
  <si>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</si>
  <si>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</si>
  <si>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</si>
  <si>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</si>
  <si>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</si>
  <si>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</si>
  <si>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</si>
  <si>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</si>
  <si>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</si>
  <si>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</si>
  <si>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</si>
  <si>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</si>
  <si>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</si>
  <si>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</si>
  <si>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</si>
  <si>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</si>
  <si>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</si>
  <si>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</si>
  <si>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</si>
  <si>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</si>
  <si>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</si>
  <si>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</si>
  <si>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</si>
  <si>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</si>
  <si>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</si>
  <si>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</si>
  <si>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</si>
  <si>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</si>
  <si>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</si>
  <si>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</si>
  <si>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</si>
  <si>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</si>
  <si>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</si>
  <si>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</si>
  <si>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</si>
  <si>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</si>
  <si>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</si>
  <si>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</si>
  <si>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</si>
  <si>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</si>
  <si>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</si>
  <si>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</si>
  <si>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</si>
  <si>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</si>
  <si>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</si>
  <si>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</si>
  <si>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</si>
  <si>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</si>
  <si>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</si>
  <si>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</si>
  <si>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</si>
  <si>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</si>
  <si>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</si>
  <si>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</si>
  <si>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</si>
  <si>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</si>
  <si>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</si>
  <si>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</si>
  <si>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</si>
  <si>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</si>
  <si>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</si>
  <si>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</si>
  <si>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</si>
  <si>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</si>
  <si>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</si>
  <si>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</si>
  <si>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</si>
  <si>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</si>
  <si>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</si>
  <si>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</si>
  <si>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</si>
  <si>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</si>
  <si>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</si>
  <si>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</si>
  <si>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</si>
  <si>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</si>
  <si>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</si>
  <si>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</si>
  <si>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</si>
  <si>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</si>
  <si>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</si>
  <si>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</si>
  <si>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</si>
  <si>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</si>
  <si>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</si>
  <si>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</si>
  <si>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</si>
  <si>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</si>
  <si>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</si>
  <si>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</si>
  <si>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</si>
  <si>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</si>
  <si>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</si>
  <si>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</si>
  <si>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</si>
  <si>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</si>
  <si>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</si>
  <si>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</si>
  <si>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</si>
  <si>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</si>
  <si>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</si>
  <si>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</si>
  <si>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</si>
  <si>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</si>
  <si>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</si>
  <si>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</si>
  <si>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</si>
  <si>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</si>
  <si>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</si>
  <si>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</si>
  <si>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</si>
  <si>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</si>
  <si>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</si>
  <si>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</si>
  <si>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</si>
  <si>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</si>
  <si>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</si>
  <si>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</si>
  <si>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</si>
  <si>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</si>
  <si>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</si>
  <si>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</si>
  <si>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</si>
  <si>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</si>
  <si>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</si>
  <si>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</si>
  <si>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</si>
  <si>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</si>
  <si>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</si>
  <si>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</si>
  <si>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</si>
  <si>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</si>
  <si>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</si>
  <si>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</si>
  <si>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</si>
  <si>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</si>
  <si>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</si>
  <si>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</si>
  <si>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</si>
  <si>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</si>
  <si>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</si>
  <si>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</si>
  <si>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</si>
  <si>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</si>
  <si>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</si>
  <si>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</si>
  <si>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</si>
  <si>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</si>
  <si>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</si>
  <si>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</si>
  <si>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</si>
  <si>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</si>
  <si>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</si>
  <si>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</si>
  <si>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</si>
  <si>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</si>
  <si>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</si>
  <si>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</si>
  <si>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</si>
  <si>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</si>
  <si>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</si>
  <si>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</si>
  <si>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</si>
  <si>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</si>
  <si>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</si>
  <si>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</si>
  <si>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</si>
  <si>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</si>
  <si>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</si>
  <si>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</si>
  <si>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</si>
  <si>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</si>
  <si>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</si>
  <si>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</si>
  <si>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</si>
  <si>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</si>
  <si>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</si>
  <si>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</si>
  <si>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</si>
  <si>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</si>
  <si>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</si>
  <si>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</si>
  <si>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</si>
  <si>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</si>
  <si>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</si>
  <si>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</si>
  <si>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</si>
  <si>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</si>
  <si>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</si>
  <si>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</si>
  <si>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</si>
  <si>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</si>
  <si>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</si>
  <si>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</si>
  <si>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</si>
  <si>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</si>
  <si>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</si>
  <si>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</si>
  <si>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</si>
  <si>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</si>
  <si>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</si>
  <si>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</si>
  <si>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</si>
  <si>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</si>
  <si>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</si>
  <si>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</si>
  <si>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</si>
  <si>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</si>
  <si>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</si>
  <si>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</si>
  <si>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</si>
  <si>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</si>
  <si>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</si>
  <si>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</si>
  <si>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</si>
  <si>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</si>
  <si>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</si>
  <si>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</si>
  <si>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</si>
  <si>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</si>
  <si>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</si>
  <si>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</si>
  <si>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</si>
  <si>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</si>
  <si>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</si>
  <si>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</si>
  <si>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</si>
  <si>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</si>
  <si>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</si>
  <si>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</si>
  <si>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</si>
  <si>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</si>
  <si>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</si>
  <si>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</si>
  <si>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</si>
  <si>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</si>
  <si>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</si>
  <si>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</si>
  <si>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</si>
  <si>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</si>
  <si>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</si>
  <si>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</si>
  <si>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</si>
  <si>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</si>
  <si>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</si>
  <si>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</si>
  <si>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</si>
  <si>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</si>
  <si>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</si>
  <si>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</si>
  <si>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</si>
  <si>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</si>
  <si>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</si>
  <si>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</si>
  <si>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</si>
  <si>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</si>
  <si>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</si>
  <si>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</si>
  <si>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</si>
  <si>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</si>
  <si>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</si>
  <si>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</si>
  <si>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</si>
  <si>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</si>
  <si>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</si>
  <si>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</si>
  <si>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</si>
  <si>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</si>
  <si>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</si>
  <si>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</si>
  <si>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</si>
  <si>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</si>
  <si>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</si>
  <si>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</si>
  <si>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</si>
  <si>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</si>
  <si>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</si>
  <si>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</si>
  <si>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</si>
  <si>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</si>
  <si>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</si>
  <si>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</si>
  <si>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</si>
  <si>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</si>
  <si>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</si>
  <si>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</si>
  <si>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</si>
  <si>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</si>
  <si>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</si>
  <si>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</si>
  <si>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</si>
  <si>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</si>
  <si>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</si>
  <si>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</si>
  <si>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</si>
  <si>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</si>
  <si>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</si>
  <si>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</si>
  <si>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</si>
  <si>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</si>
  <si>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</si>
  <si>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</si>
  <si>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</si>
  <si>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</si>
  <si>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</si>
  <si>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</si>
  <si>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</si>
  <si>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</si>
  <si>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</si>
  <si>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</si>
  <si>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</si>
  <si>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</si>
  <si>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</si>
  <si>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</si>
  <si>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</si>
  <si>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</si>
  <si>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</si>
  <si>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</si>
  <si>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</si>
  <si>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</si>
  <si>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</si>
  <si>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</si>
  <si>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</si>
  <si>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</si>
  <si>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</si>
  <si>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</si>
  <si>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</si>
  <si>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</si>
  <si>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</si>
  <si>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</si>
  <si>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</si>
  <si>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</si>
  <si>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</si>
  <si>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</si>
  <si>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</si>
  <si>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</si>
  <si>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</si>
  <si>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</si>
  <si>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</si>
  <si>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</si>
  <si>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</si>
  <si>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</si>
  <si>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</si>
  <si>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</si>
  <si>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</si>
  <si>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</si>
  <si>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</si>
  <si>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</si>
  <si>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</si>
  <si>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</si>
  <si>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</si>
  <si>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</si>
  <si>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</si>
  <si>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</si>
  <si>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</si>
  <si>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</si>
  <si>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</si>
  <si>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</si>
  <si>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</si>
  <si>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</si>
  <si>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</si>
  <si>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</si>
  <si>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</si>
  <si>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</si>
  <si>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</si>
  <si>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</si>
  <si>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</si>
  <si>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</si>
  <si>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</si>
  <si>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</si>
  <si>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</si>
  <si>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</si>
  <si>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</si>
  <si>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</si>
  <si>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</si>
  <si>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</si>
  <si>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</si>
  <si>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</si>
  <si>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</si>
  <si>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</si>
  <si>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</si>
  <si>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</si>
  <si>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</si>
  <si>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</si>
  <si>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</si>
  <si>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</si>
  <si>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</si>
  <si>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</si>
  <si>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</si>
  <si>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</si>
  <si>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</si>
  <si>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</si>
  <si>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</si>
  <si>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</si>
  <si>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</si>
  <si>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</si>
  <si>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</si>
  <si>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</si>
  <si>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</si>
  <si>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</si>
  <si>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</si>
  <si>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</si>
  <si>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</si>
  <si>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</si>
  <si>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</si>
  <si>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</si>
  <si>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</si>
  <si>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</si>
  <si>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</si>
  <si>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</si>
  <si>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</si>
  <si>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</si>
  <si>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</si>
  <si>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</si>
  <si>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</si>
  <si>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</si>
  <si>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</si>
  <si>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</si>
  <si>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</si>
  <si>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</si>
  <si>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</si>
  <si>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</si>
  <si>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</si>
  <si>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</si>
  <si>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</si>
  <si>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</si>
  <si>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</si>
  <si>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</si>
  <si>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</si>
  <si>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</si>
  <si>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</si>
  <si>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</si>
  <si>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</si>
  <si>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</si>
  <si>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</si>
  <si>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</si>
  <si>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</si>
  <si>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</si>
  <si>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</si>
  <si>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</si>
  <si>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</si>
  <si>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</si>
  <si>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</si>
  <si>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</si>
  <si>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</si>
  <si>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</si>
  <si>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</si>
  <si>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</si>
  <si>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</si>
  <si>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</si>
  <si>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</si>
  <si>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</si>
  <si>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</si>
  <si>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</si>
  <si>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</si>
  <si>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</si>
  <si>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</si>
  <si>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</si>
  <si>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</si>
  <si>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</si>
  <si>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</si>
  <si>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</si>
  <si>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</si>
  <si>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</si>
  <si>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</si>
  <si>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</si>
  <si>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</si>
  <si>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</si>
  <si>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</si>
  <si>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</si>
  <si>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</si>
  <si>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</si>
  <si>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</si>
  <si>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</si>
  <si>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</si>
  <si>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</si>
  <si>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</si>
  <si>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</si>
  <si>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</si>
  <si>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</si>
  <si>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</si>
  <si>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</si>
  <si>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</si>
  <si>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</si>
  <si>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</si>
  <si>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</si>
  <si>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</si>
  <si>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</si>
  <si>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</si>
  <si>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</si>
  <si>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</si>
  <si>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</si>
  <si>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</si>
  <si>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</si>
  <si>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</si>
  <si>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</si>
  <si>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</si>
  <si>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</si>
  <si>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</si>
  <si>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</si>
  <si>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</si>
  <si>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</si>
  <si>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</si>
  <si>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</si>
  <si>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</si>
  <si>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</si>
  <si>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</si>
  <si>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</si>
  <si>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</si>
  <si>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</si>
  <si>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</si>
  <si>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</si>
  <si>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</si>
  <si>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</si>
  <si>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</si>
  <si>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</si>
  <si>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</si>
  <si>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</si>
  <si>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</si>
  <si>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</si>
  <si>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</si>
  <si>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</si>
  <si>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</si>
  <si>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</si>
  <si>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</si>
  <si>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</si>
  <si>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</si>
  <si>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</si>
  <si>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</si>
  <si>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</si>
  <si>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</si>
  <si>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</si>
  <si>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</si>
  <si>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</si>
  <si>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</si>
  <si>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</si>
  <si>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</si>
  <si>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</si>
  <si>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</si>
  <si>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</si>
  <si>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</si>
  <si>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</si>
  <si>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</si>
  <si>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</si>
  <si>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</si>
  <si>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</si>
  <si>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</si>
  <si>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</si>
  <si>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</si>
  <si>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</si>
  <si>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</si>
  <si>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</si>
  <si>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</si>
  <si>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</si>
  <si>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</si>
  <si>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</si>
  <si>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</si>
  <si>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</si>
  <si>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</si>
  <si>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</si>
  <si>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</si>
  <si>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</si>
  <si>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</si>
  <si>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</si>
  <si>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</si>
  <si>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</si>
  <si>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</si>
  <si>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</si>
  <si>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</si>
  <si>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</si>
  <si>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</si>
  <si>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</si>
  <si>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</si>
  <si>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</si>
  <si>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</si>
  <si>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</si>
  <si>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</si>
  <si>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</si>
  <si>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</si>
  <si>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</si>
  <si>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</si>
  <si>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</si>
  <si>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</si>
  <si>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</si>
  <si>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</si>
  <si>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</si>
  <si>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</si>
  <si>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</si>
  <si>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</si>
  <si>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</si>
  <si>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</si>
  <si>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</si>
  <si>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</si>
  <si>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</si>
  <si>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</si>
  <si>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</si>
  <si>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</si>
  <si>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</si>
  <si>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</si>
  <si>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</si>
  <si>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</si>
  <si>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</si>
  <si>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</si>
  <si>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</si>
  <si>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</si>
  <si>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</si>
  <si>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</si>
  <si>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</si>
  <si>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</si>
  <si>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</si>
  <si>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</si>
  <si>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</si>
  <si>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</si>
  <si>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</si>
  <si>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</si>
  <si>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</si>
  <si>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</si>
  <si>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</si>
  <si>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</si>
  <si>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</si>
  <si>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</si>
  <si>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</si>
  <si>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</si>
  <si>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</si>
  <si>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</si>
  <si>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</si>
  <si>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</si>
  <si>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</si>
  <si>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</si>
  <si>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</si>
  <si>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</si>
  <si>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</si>
  <si>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</si>
  <si>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</si>
  <si>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</si>
  <si>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</si>
  <si>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</si>
  <si>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</si>
  <si>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</si>
  <si>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</si>
  <si>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</si>
  <si>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</si>
  <si>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</si>
  <si>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</si>
  <si>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</si>
  <si>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</si>
  <si>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</si>
  <si>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</si>
  <si>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</si>
  <si>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</si>
  <si>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</si>
  <si>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</si>
  <si>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</si>
  <si>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</si>
  <si>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</si>
  <si>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</si>
  <si>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</si>
  <si>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</si>
  <si>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</si>
  <si>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</si>
  <si>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</si>
  <si>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</si>
  <si>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</si>
  <si>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</si>
  <si>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</si>
  <si>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</si>
  <si>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</si>
  <si>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</si>
  <si>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</si>
  <si>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</si>
  <si>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</si>
  <si>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</si>
  <si>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</si>
  <si>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</si>
  <si>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</si>
  <si>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</si>
  <si>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</si>
  <si>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</si>
  <si>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</si>
  <si>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</si>
  <si>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</si>
  <si>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</si>
  <si>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</si>
  <si>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</si>
  <si>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</si>
  <si>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</si>
  <si>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</si>
  <si>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</si>
  <si>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</si>
  <si>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</si>
  <si>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</si>
  <si>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</si>
  <si>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</si>
  <si>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</si>
  <si>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</si>
  <si>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</si>
  <si>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</si>
  <si>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</si>
  <si>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</si>
  <si>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</si>
  <si>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</si>
  <si>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</si>
  <si>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</si>
  <si>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</si>
  <si>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</si>
  <si>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</si>
  <si>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</si>
  <si>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</si>
  <si>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</si>
  <si>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</si>
  <si>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</si>
  <si>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</si>
  <si>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</si>
  <si>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</si>
  <si>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</si>
  <si>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</si>
  <si>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</si>
  <si>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</si>
  <si>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</si>
  <si>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</si>
  <si>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</si>
  <si>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</si>
  <si>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</si>
  <si>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</si>
  <si>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</si>
  <si>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</si>
  <si>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</si>
  <si>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</si>
  <si>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</si>
  <si>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</si>
  <si>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</si>
  <si>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</si>
  <si>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</si>
  <si>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</si>
  <si>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</si>
  <si>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</si>
  <si>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</si>
  <si>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</si>
  <si>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</si>
  <si>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</si>
  <si>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</si>
  <si>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</si>
  <si>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</si>
  <si>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</si>
  <si>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</si>
  <si>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</si>
  <si>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</si>
  <si>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</si>
  <si>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</si>
  <si>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</si>
  <si>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</si>
  <si>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</si>
  <si>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</si>
  <si>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</si>
  <si>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</si>
  <si>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</si>
  <si>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</si>
  <si>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</si>
  <si>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</si>
  <si>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</si>
  <si>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</si>
  <si>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</si>
  <si>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</si>
  <si>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</si>
  <si>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</si>
  <si>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</si>
  <si>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</si>
  <si>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</si>
  <si>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</si>
  <si>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</si>
  <si>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</si>
  <si>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</si>
  <si>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</si>
  <si>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</si>
  <si>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</si>
  <si>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</si>
  <si>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</si>
  <si>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</si>
  <si>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</si>
  <si>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</si>
  <si>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</si>
  <si>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</si>
  <si>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</si>
  <si>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</si>
  <si>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</si>
  <si>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</si>
  <si>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</si>
  <si>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</si>
  <si>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</si>
  <si>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</si>
  <si>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</si>
  <si>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</si>
  <si>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</si>
  <si>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</si>
  <si>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</si>
  <si>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</si>
  <si>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</si>
  <si>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</si>
  <si>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</si>
  <si>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</si>
  <si>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</si>
  <si>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</si>
  <si>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</si>
  <si>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</si>
  <si>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</si>
  <si>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</si>
  <si>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</si>
  <si>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</si>
  <si>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</si>
  <si>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</si>
  <si>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</si>
  <si>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</si>
  <si>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</si>
  <si>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</si>
  <si>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</si>
  <si>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</si>
  <si>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</si>
  <si>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</si>
  <si>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</si>
  <si>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</si>
  <si>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</si>
  <si>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</si>
  <si>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</si>
  <si>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</si>
  <si>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</si>
  <si>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</si>
  <si>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</si>
  <si>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</si>
  <si>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</si>
  <si>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</si>
  <si>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</si>
  <si>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</si>
  <si>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</si>
  <si>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</si>
  <si>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</si>
  <si>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</si>
  <si>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</si>
  <si>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</si>
  <si>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</si>
  <si>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</si>
  <si>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</si>
  <si>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</si>
  <si>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</si>
  <si>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</si>
  <si>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</si>
  <si>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</si>
  <si>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</si>
  <si>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</si>
  <si>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</si>
  <si>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</si>
  <si>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</si>
  <si>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</si>
  <si>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</si>
  <si>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</si>
  <si>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</si>
  <si>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</si>
  <si>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</si>
  <si>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</si>
  <si>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</si>
  <si>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</si>
  <si>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</si>
  <si>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</si>
  <si>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</si>
  <si>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</si>
  <si>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</si>
  <si>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</si>
  <si>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</si>
  <si>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</si>
  <si>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</si>
  <si>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</si>
  <si>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</si>
  <si>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</si>
  <si>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</si>
  <si>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</si>
  <si>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</si>
  <si>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</si>
  <si>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</si>
  <si>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</si>
  <si>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</si>
  <si>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</si>
  <si>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</si>
  <si>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</si>
  <si>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</si>
  <si>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</si>
  <si>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</si>
  <si>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</si>
  <si>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</si>
  <si>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</si>
  <si>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</si>
  <si>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</si>
  <si>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</si>
  <si>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</si>
  <si>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</si>
  <si>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</si>
  <si>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</si>
  <si>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</si>
  <si>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</si>
  <si>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</si>
  <si>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</si>
  <si>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</si>
  <si>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</si>
  <si>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</si>
  <si>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</si>
  <si>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</si>
  <si>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</si>
  <si>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</si>
  <si>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</si>
  <si>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</si>
  <si>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</si>
  <si>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</si>
  <si>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</si>
  <si>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</si>
  <si>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</si>
  <si>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</si>
  <si>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</si>
  <si>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</si>
  <si>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</si>
  <si>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</si>
  <si>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</si>
  <si>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</si>
  <si>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</si>
  <si>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</si>
  <si>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</si>
  <si>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</si>
  <si>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</si>
  <si>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</si>
  <si>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</si>
  <si>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</si>
  <si>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</si>
  <si>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</si>
  <si>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</si>
  <si>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</si>
  <si>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</si>
  <si>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</si>
  <si>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</si>
  <si>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</si>
  <si>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</si>
  <si>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</si>
  <si>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</si>
  <si>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</si>
  <si>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</si>
  <si>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</si>
  <si>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</si>
  <si>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</si>
  <si>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</si>
  <si>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</si>
  <si>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</si>
  <si>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</si>
  <si>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</si>
  <si>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</si>
  <si>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</si>
  <si>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</si>
  <si>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</si>
  <si>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</si>
  <si>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</si>
  <si>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</si>
  <si>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</si>
  <si>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</si>
  <si>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</si>
  <si>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</si>
  <si>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</si>
  <si>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</si>
  <si>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</si>
  <si>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</si>
  <si>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</si>
  <si>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</si>
  <si>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</si>
  <si>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</si>
  <si>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</si>
  <si>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</si>
  <si>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</si>
  <si>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</si>
  <si>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</si>
  <si>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</si>
  <si>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</si>
  <si>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</si>
  <si>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</si>
  <si>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</si>
  <si>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</si>
  <si>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</si>
  <si>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</si>
  <si>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</si>
  <si>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</si>
  <si>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</si>
  <si>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</si>
  <si>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</si>
  <si>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</si>
  <si>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</si>
  <si>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</si>
  <si>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</si>
  <si>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</si>
  <si>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</si>
  <si>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</si>
  <si>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</si>
  <si>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</si>
  <si>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</si>
  <si>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</si>
  <si>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</si>
  <si>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</si>
  <si>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</si>
  <si>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</si>
  <si>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</si>
  <si>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</si>
  <si>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</si>
  <si>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</si>
  <si>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</si>
  <si>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</si>
  <si>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</si>
  <si>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</si>
  <si>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</si>
  <si>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</si>
  <si>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</si>
  <si>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</si>
  <si>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</si>
  <si>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</si>
  <si>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</si>
  <si>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</si>
  <si>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</si>
  <si>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</si>
  <si>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</si>
  <si>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</si>
  <si>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</si>
  <si>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</si>
  <si>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</si>
  <si>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</si>
  <si>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</si>
  <si>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</si>
  <si>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</si>
  <si>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</si>
  <si>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</si>
  <si>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</si>
  <si>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</si>
  <si>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</si>
  <si>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</si>
  <si>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</si>
  <si>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</si>
  <si>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</si>
  <si>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</si>
  <si>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</si>
  <si>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</si>
  <si>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</si>
  <si>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</si>
  <si>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</si>
  <si>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</si>
  <si>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</si>
  <si>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</si>
  <si>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</si>
  <si>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</si>
  <si>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</si>
  <si>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</si>
  <si>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</si>
  <si>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</si>
  <si>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</si>
  <si>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</si>
  <si>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</si>
  <si>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</si>
  <si>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</si>
  <si>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</si>
  <si>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</si>
  <si>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</si>
  <si>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</si>
  <si>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</si>
  <si>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</si>
  <si>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</si>
  <si>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</si>
  <si>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</si>
  <si>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</si>
  <si>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</si>
  <si>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</si>
  <si>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</si>
  <si>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</si>
  <si>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</si>
  <si>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</si>
  <si>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</si>
  <si>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</si>
  <si>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</si>
  <si>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</si>
  <si>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</si>
  <si>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</si>
  <si>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</si>
  <si>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</si>
  <si>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</si>
  <si>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</si>
  <si>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</si>
  <si>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</si>
  <si>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</si>
  <si>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</si>
  <si>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</si>
  <si>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</si>
  <si>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</si>
  <si>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</si>
  <si>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</si>
  <si>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</si>
  <si>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</si>
  <si>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</si>
  <si>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</si>
  <si>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</si>
  <si>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</si>
  <si>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</si>
  <si>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</si>
  <si>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</si>
  <si>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</si>
  <si>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</si>
  <si>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</si>
  <si>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</si>
  <si>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</si>
  <si>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</si>
  <si>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</si>
  <si>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</si>
  <si>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</si>
  <si>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</si>
  <si>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</si>
  <si>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</si>
  <si>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</si>
  <si>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</si>
  <si>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</si>
  <si>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</si>
  <si>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</si>
  <si>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</si>
  <si>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</si>
  <si>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</si>
  <si>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</si>
  <si>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</si>
  <si>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</si>
  <si>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</si>
  <si>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</si>
  <si>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</si>
  <si>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</si>
  <si>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</si>
  <si>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</si>
  <si>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</si>
  <si>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</si>
  <si>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</si>
  <si>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</si>
  <si>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</si>
  <si>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</si>
  <si>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</si>
  <si>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</si>
  <si>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</si>
  <si>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</si>
  <si>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</si>
  <si>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</si>
  <si>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</si>
  <si>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</si>
  <si>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</si>
  <si>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</si>
  <si>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</si>
  <si>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</si>
  <si>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</si>
  <si>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</si>
  <si>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</si>
  <si>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</si>
  <si>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</si>
  <si>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</si>
  <si>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</si>
  <si>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</si>
  <si>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</si>
  <si>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</si>
  <si>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</si>
  <si>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</si>
  <si>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</si>
  <si>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</si>
  <si>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</si>
  <si>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</si>
  <si>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</si>
  <si>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</si>
  <si>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</si>
  <si>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</si>
  <si>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</si>
  <si>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</si>
  <si>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</si>
  <si>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</si>
  <si>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</si>
  <si>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</si>
  <si>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</si>
  <si>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</si>
  <si>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</si>
  <si>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</si>
  <si>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</si>
  <si>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</si>
  <si>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</si>
  <si>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</si>
  <si>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</si>
  <si>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</si>
  <si>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</si>
  <si>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</si>
  <si>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</si>
  <si>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</si>
  <si>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</si>
  <si>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</si>
  <si>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</si>
  <si>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</si>
  <si>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</si>
  <si>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</si>
  <si>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</si>
  <si>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</si>
  <si>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</si>
  <si>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</si>
  <si>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</si>
  <si>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</si>
  <si>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</si>
  <si>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</si>
  <si>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</si>
  <si>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</si>
  <si>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</si>
  <si>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</si>
  <si>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</si>
  <si>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</si>
  <si>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</si>
  <si>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</si>
  <si>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</si>
  <si>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</si>
  <si>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</si>
  <si>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</si>
  <si>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</si>
  <si>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</si>
  <si>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</si>
  <si>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</si>
  <si>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</si>
  <si>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</si>
  <si>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</si>
  <si>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</si>
  <si>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</si>
  <si>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</si>
  <si>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</si>
  <si>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</si>
  <si>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</si>
  <si>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</si>
  <si>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</si>
  <si>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</si>
  <si>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</si>
  <si>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</si>
  <si>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</si>
  <si>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</si>
  <si>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</si>
  <si>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</si>
  <si>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</si>
  <si>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</si>
  <si>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</si>
  <si>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</si>
  <si>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</si>
  <si>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</si>
  <si>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</si>
  <si>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</si>
  <si>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</si>
  <si>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</si>
  <si>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</si>
  <si>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</si>
  <si>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</si>
  <si>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</si>
  <si>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</si>
  <si>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</si>
  <si>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</si>
  <si>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</si>
  <si>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</si>
  <si>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</si>
  <si>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</si>
  <si>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</si>
  <si>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</si>
  <si>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</si>
  <si>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</si>
  <si>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</si>
  <si>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</si>
  <si>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</si>
  <si>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</si>
  <si>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</si>
  <si>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</si>
  <si>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</si>
  <si>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</si>
  <si>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</si>
  <si>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</si>
  <si>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</si>
  <si>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</si>
  <si>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</si>
  <si>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</si>
  <si>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</si>
  <si>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</si>
  <si>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</si>
  <si>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</si>
  <si>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</si>
  <si>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</si>
  <si>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</si>
  <si>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</si>
  <si>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</si>
  <si>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</si>
  <si>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</si>
  <si>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</si>
  <si>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</si>
  <si>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</si>
  <si>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</si>
  <si>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</si>
  <si>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</si>
  <si>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</si>
  <si>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</si>
  <si>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</si>
  <si>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</si>
  <si>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</si>
  <si>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</si>
  <si>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</si>
  <si>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</si>
  <si>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</si>
  <si>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</si>
  <si>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</si>
  <si>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</si>
  <si>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</si>
  <si>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</si>
  <si>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</si>
  <si>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</si>
  <si>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</si>
  <si>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</si>
  <si>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</si>
  <si>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</si>
  <si>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</si>
  <si>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</si>
  <si>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</si>
  <si>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</si>
  <si>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</si>
  <si>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</si>
  <si>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</si>
  <si>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</si>
  <si>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</si>
  <si>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</si>
  <si>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</si>
  <si>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</si>
  <si>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</si>
  <si>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</si>
  <si>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</si>
  <si>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</si>
  <si>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</si>
  <si>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</si>
  <si>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</si>
  <si>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</si>
  <si>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</si>
  <si>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</si>
  <si>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</si>
  <si>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</si>
  <si>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</si>
  <si>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</si>
  <si>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</si>
  <si>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</si>
  <si>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</si>
  <si>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</si>
  <si>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</si>
  <si>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</si>
  <si>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</si>
  <si>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</si>
  <si>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</si>
  <si>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</si>
  <si>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</si>
  <si>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</si>
  <si>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</si>
  <si>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</si>
  <si>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</si>
  <si>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</si>
  <si>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</si>
  <si>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</si>
  <si>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</si>
  <si>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</si>
  <si>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</si>
  <si>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</si>
  <si>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</si>
  <si>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</si>
  <si>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</si>
  <si>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</si>
  <si>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</si>
  <si>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</si>
  <si>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</si>
  <si>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</si>
  <si>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</si>
  <si>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</si>
  <si>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</si>
  <si>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</si>
  <si>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</si>
  <si>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</si>
  <si>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</si>
  <si>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</si>
  <si>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</si>
  <si>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</si>
  <si>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</si>
  <si>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</si>
  <si>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</si>
  <si>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</si>
  <si>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</si>
  <si>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</si>
  <si>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</si>
  <si>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</si>
  <si>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</si>
  <si>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</si>
  <si>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</si>
  <si>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</si>
  <si>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</si>
  <si>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</si>
  <si>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</si>
  <si>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</si>
  <si>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</si>
  <si>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</si>
  <si>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</si>
  <si>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</si>
  <si>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</si>
  <si>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</si>
  <si>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</si>
  <si>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</si>
  <si>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</si>
  <si>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</si>
  <si>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</si>
  <si>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</si>
  <si>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</si>
  <si>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</si>
  <si>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</si>
  <si>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</si>
  <si>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</si>
  <si>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</si>
  <si>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</si>
  <si>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</si>
  <si>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</si>
  <si>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</si>
  <si>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</si>
  <si>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</si>
  <si>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</si>
  <si>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</si>
  <si>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</si>
  <si>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</si>
  <si>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</si>
  <si>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</si>
  <si>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</si>
  <si>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</si>
  <si>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</si>
  <si>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</si>
  <si>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</si>
  <si>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</si>
  <si>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</si>
  <si>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</si>
  <si>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</si>
  <si>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</si>
  <si>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</si>
  <si>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</si>
  <si>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</si>
  <si>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</si>
  <si>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</si>
  <si>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</si>
  <si>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</si>
  <si>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</si>
  <si>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</si>
  <si>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</si>
  <si>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</si>
  <si>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</si>
  <si>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</si>
  <si>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</si>
  <si>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</si>
  <si>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</si>
  <si>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</si>
  <si>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</si>
  <si>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</si>
  <si>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</si>
  <si>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</si>
  <si>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</si>
  <si>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</si>
  <si>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</si>
  <si>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</si>
  <si>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</si>
  <si>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</si>
  <si>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</si>
  <si>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</si>
  <si>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</si>
  <si>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</si>
  <si>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</si>
  <si>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</si>
  <si>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</si>
  <si>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</si>
  <si>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</si>
  <si>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</si>
  <si>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</si>
  <si>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</si>
  <si>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</si>
  <si>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</si>
  <si>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</si>
  <si>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</si>
  <si>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</si>
  <si>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</si>
  <si>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</si>
  <si>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</si>
  <si>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</si>
  <si>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</si>
  <si>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</si>
  <si>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</si>
  <si>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</si>
  <si>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</si>
  <si>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</si>
  <si>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</si>
  <si>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</si>
  <si>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</si>
  <si>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</si>
  <si>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</si>
  <si>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</si>
  <si>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</si>
  <si>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</si>
  <si>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</si>
  <si>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</si>
  <si>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</si>
  <si>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</si>
  <si>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</si>
  <si>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</si>
  <si>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</si>
  <si>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</si>
  <si>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</si>
  <si>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</si>
  <si>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</si>
  <si>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</si>
  <si>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</si>
  <si>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</si>
  <si>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</si>
  <si>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</si>
  <si>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</si>
  <si>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</si>
  <si>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</si>
  <si>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</si>
  <si>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</si>
  <si>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</si>
  <si>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</si>
  <si>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</si>
  <si>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</si>
  <si>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</si>
  <si>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</si>
  <si>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</si>
  <si>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</si>
  <si>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</si>
  <si>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</si>
  <si>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</si>
  <si>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</si>
  <si>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</si>
  <si>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</si>
  <si>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</si>
  <si>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</si>
  <si>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</si>
  <si>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</si>
  <si>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</si>
  <si>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</si>
  <si>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</si>
  <si>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</si>
  <si>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</si>
  <si>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</si>
  <si>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</si>
  <si>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</si>
  <si>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</si>
  <si>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</si>
  <si>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</si>
  <si>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</si>
  <si>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</si>
  <si>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</si>
  <si>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</si>
  <si>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</si>
  <si>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</si>
  <si>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</si>
  <si>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</si>
  <si>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</si>
  <si>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</si>
  <si>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</si>
  <si>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</si>
  <si>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</si>
  <si>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</si>
  <si>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</si>
  <si>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</si>
  <si>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</si>
  <si>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</si>
  <si>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</si>
  <si>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</si>
  <si>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</si>
  <si>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</si>
  <si>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</si>
  <si>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</si>
  <si>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</si>
  <si>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</si>
  <si>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</si>
  <si>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</si>
  <si>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</si>
  <si>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</si>
  <si>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</si>
  <si>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</si>
  <si>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</si>
  <si>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</si>
  <si>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</si>
  <si>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</si>
  <si>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</si>
  <si>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</si>
  <si>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</si>
  <si>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</si>
  <si>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</si>
  <si>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</si>
  <si>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</si>
  <si>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</si>
  <si>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</si>
  <si>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</si>
  <si>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</si>
  <si>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</si>
  <si>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</si>
  <si>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</si>
  <si>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</si>
  <si>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</si>
  <si>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</si>
  <si>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</si>
  <si>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</si>
  <si>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</si>
  <si>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</si>
  <si>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</si>
  <si>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</si>
  <si>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</si>
  <si>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</si>
  <si>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</si>
  <si>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</si>
  <si>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</si>
  <si>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</si>
  <si>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</si>
  <si>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</si>
  <si>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</si>
  <si>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</si>
  <si>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</si>
  <si>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</si>
  <si>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</si>
  <si>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</si>
  <si>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</si>
  <si>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</si>
  <si>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</si>
  <si>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</si>
  <si>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</si>
  <si>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</si>
  <si>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</si>
  <si>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</si>
  <si>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</si>
  <si>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</si>
  <si>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</si>
  <si>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</si>
  <si>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</si>
  <si>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</si>
  <si>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</si>
  <si>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</si>
  <si>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</si>
  <si>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</si>
  <si>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</si>
  <si>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</si>
  <si>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</si>
  <si>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</si>
  <si>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</si>
  <si>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</si>
  <si>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</si>
  <si>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</si>
  <si>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</si>
  <si>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</si>
  <si>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</si>
  <si>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</si>
  <si>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</si>
  <si>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</si>
  <si>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</si>
  <si>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</si>
  <si>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</si>
  <si>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</si>
  <si>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</si>
  <si>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</si>
  <si>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</si>
  <si>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</si>
  <si>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</si>
  <si>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</si>
  <si>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</si>
  <si>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</si>
  <si>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</si>
  <si>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</si>
  <si>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</si>
  <si>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</si>
  <si>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</si>
  <si>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</si>
  <si>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</si>
  <si>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</si>
  <si>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</si>
  <si>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</si>
  <si>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</si>
  <si>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</si>
  <si>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</si>
  <si>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</si>
  <si>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</si>
  <si>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</si>
  <si>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</si>
  <si>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</si>
  <si>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</si>
  <si>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</si>
  <si>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</si>
  <si>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</si>
  <si>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</si>
  <si>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</si>
  <si>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</si>
  <si>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</si>
  <si>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</si>
  <si>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</si>
  <si>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</si>
  <si>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</si>
  <si>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</si>
  <si>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</si>
  <si>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</si>
  <si>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</si>
  <si>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</si>
  <si>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</si>
  <si>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</si>
  <si>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</si>
  <si>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</si>
  <si>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</si>
  <si>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</si>
  <si>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</si>
  <si>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</si>
  <si>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</si>
  <si>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</si>
  <si>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</si>
  <si>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</si>
  <si>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</si>
  <si>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</si>
  <si>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</si>
  <si>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</si>
  <si>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</si>
  <si>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</si>
  <si>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</si>
  <si>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</si>
  <si>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</si>
  <si>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</si>
  <si>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</si>
  <si>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</si>
  <si>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</si>
  <si>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</si>
  <si>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</si>
  <si>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</si>
  <si>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</si>
  <si>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</si>
  <si>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</si>
  <si>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</si>
  <si>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</si>
  <si>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</si>
  <si>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</si>
  <si>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</si>
  <si>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</si>
  <si>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</si>
  <si>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</si>
  <si>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</si>
  <si>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</si>
  <si>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</si>
  <si>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</si>
  <si>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</si>
  <si>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</si>
  <si>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</si>
  <si>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</si>
  <si>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</si>
  <si>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</si>
  <si>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</si>
  <si>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</si>
  <si>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</si>
  <si>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</si>
  <si>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</si>
  <si>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</si>
  <si>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</si>
  <si>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</si>
  <si>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</si>
  <si>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</si>
  <si>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</si>
  <si>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</si>
  <si>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</si>
  <si>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</si>
  <si>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</si>
  <si>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</si>
  <si>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</si>
  <si>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</si>
  <si>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</si>
  <si>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</si>
  <si>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</si>
  <si>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</si>
  <si>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</si>
  <si>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</si>
  <si>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</si>
  <si>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</si>
  <si>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</si>
  <si>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</si>
  <si>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</si>
  <si>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</si>
  <si>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</si>
  <si>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</si>
  <si>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</si>
  <si>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</si>
  <si>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</si>
  <si>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</si>
  <si>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</si>
  <si>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</si>
  <si>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</si>
  <si>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</si>
  <si>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</si>
  <si>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</si>
  <si>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</si>
  <si>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</si>
  <si>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</si>
  <si>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</si>
  <si>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</si>
  <si>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</si>
  <si>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</si>
  <si>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</si>
  <si>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</si>
  <si>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</si>
  <si>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</si>
  <si>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</si>
  <si>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</si>
  <si>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</si>
  <si>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</si>
  <si>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</si>
  <si>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</si>
  <si>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</si>
  <si>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</si>
  <si>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</si>
  <si>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</si>
  <si>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</si>
  <si>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</si>
  <si>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</si>
  <si>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</si>
  <si>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</si>
  <si>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</si>
  <si>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</si>
  <si>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</si>
  <si>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</si>
  <si>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</si>
  <si>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</si>
  <si>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</si>
  <si>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</si>
  <si>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</si>
  <si>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</si>
  <si>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</si>
  <si>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</si>
  <si>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</si>
  <si>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</si>
  <si>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</si>
  <si>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</si>
  <si>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</si>
  <si>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</si>
  <si>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</si>
  <si>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</si>
  <si>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</si>
  <si>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</si>
  <si>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</si>
  <si>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</si>
  <si>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</si>
  <si>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</si>
  <si>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</si>
  <si>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</si>
  <si>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</si>
  <si>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</si>
  <si>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</si>
  <si>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</si>
  <si>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</si>
  <si>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</si>
  <si>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</si>
  <si>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</si>
  <si>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</si>
  <si>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</si>
  <si>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</si>
  <si>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</si>
  <si>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</si>
  <si>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</si>
  <si>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</si>
  <si>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</si>
  <si>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</si>
  <si>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</si>
  <si>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</si>
  <si>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</si>
  <si>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</si>
  <si>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</si>
  <si>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</si>
  <si>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</si>
  <si>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</si>
  <si>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</si>
  <si>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</si>
  <si>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</si>
  <si>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</si>
  <si>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</si>
  <si>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</si>
  <si>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</si>
  <si>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</si>
  <si>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</si>
  <si>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</si>
  <si>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</si>
  <si>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</si>
  <si>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</si>
  <si>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</si>
  <si>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</si>
  <si>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</si>
  <si>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</si>
  <si>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</si>
  <si>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</si>
  <si>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</si>
  <si>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</si>
  <si>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</si>
  <si>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</si>
  <si>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</si>
  <si>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</si>
  <si>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</si>
  <si>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</si>
  <si>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</si>
  <si>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</si>
  <si>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</si>
  <si>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</si>
  <si>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</si>
  <si>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</si>
  <si>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</si>
  <si>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</si>
  <si>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</si>
  <si>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</si>
  <si>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</si>
  <si>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</si>
  <si>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</si>
  <si>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</si>
  <si>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</si>
  <si>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</si>
  <si>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</si>
  <si>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</si>
  <si>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</si>
  <si>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</si>
  <si>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</si>
  <si>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</si>
  <si>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</si>
  <si>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</si>
  <si>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</si>
  <si>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</si>
  <si>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</si>
  <si>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</si>
  <si>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</si>
  <si>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</si>
  <si>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</si>
  <si>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</si>
  <si>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</si>
  <si>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</si>
  <si>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</si>
  <si>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</si>
  <si>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</si>
  <si>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</si>
  <si>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</si>
  <si>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</si>
  <si>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</si>
  <si>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</si>
  <si>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</si>
  <si>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</si>
  <si>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</si>
  <si>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</si>
  <si>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</si>
  <si>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</si>
  <si>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</si>
  <si>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</si>
  <si>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</si>
  <si>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</si>
  <si>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</si>
  <si>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</si>
  <si>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</si>
  <si>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</si>
  <si>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</si>
  <si>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</si>
  <si>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</si>
  <si>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</si>
  <si>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</si>
  <si>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</si>
  <si>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</si>
  <si>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</si>
  <si>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</si>
  <si>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</si>
  <si>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</si>
  <si>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</si>
  <si>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</si>
  <si>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</si>
  <si>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</si>
  <si>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</si>
  <si>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</si>
  <si>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</si>
  <si>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</si>
  <si>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</si>
  <si>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</si>
  <si>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</si>
  <si>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</si>
  <si>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</si>
  <si>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</si>
  <si>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</si>
  <si>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</si>
  <si>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</si>
  <si>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</si>
  <si>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</si>
  <si>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</si>
  <si>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</si>
  <si>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</si>
  <si>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</si>
  <si>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</si>
  <si>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</si>
  <si>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</si>
  <si>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</si>
  <si>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</si>
  <si>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</si>
  <si>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</si>
  <si>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</si>
  <si>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</si>
  <si>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</si>
  <si>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</si>
  <si>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</si>
  <si>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</si>
  <si>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</si>
  <si>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</si>
  <si>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</si>
  <si>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</si>
  <si>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</si>
  <si>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</si>
  <si>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</si>
  <si>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</si>
  <si>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</si>
  <si>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</si>
  <si>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</si>
  <si>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</si>
  <si>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</si>
  <si>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</si>
  <si>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</si>
  <si>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</si>
  <si>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</si>
  <si>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</si>
  <si>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</si>
  <si>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</si>
  <si>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</si>
  <si>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</si>
  <si>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</si>
  <si>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</si>
  <si>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</si>
  <si>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</si>
  <si>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</si>
  <si>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</si>
  <si>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</si>
  <si>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</si>
  <si>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</si>
  <si>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</si>
  <si>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</si>
  <si>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</si>
  <si>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</si>
  <si>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</si>
  <si>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</si>
  <si>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</si>
  <si>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</si>
  <si>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</si>
  <si>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</si>
  <si>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</si>
  <si>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</si>
  <si>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</si>
  <si>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</si>
  <si>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</si>
  <si>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</si>
  <si>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</si>
  <si>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</si>
  <si>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</si>
  <si>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</si>
  <si>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</si>
  <si>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</si>
  <si>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</si>
  <si>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</si>
  <si>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</si>
  <si>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</si>
  <si>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</si>
  <si>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</si>
  <si>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</si>
  <si>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</si>
  <si>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</si>
  <si>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</si>
  <si>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</si>
  <si>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</si>
  <si>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</si>
  <si>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</si>
  <si>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</si>
  <si>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</si>
  <si>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</si>
  <si>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</si>
  <si>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</si>
  <si>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</si>
  <si>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</si>
  <si>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</si>
  <si>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</si>
  <si>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</si>
  <si>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</si>
  <si>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</si>
  <si>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</si>
  <si>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</si>
  <si>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</si>
  <si>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</si>
  <si>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</si>
  <si>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</si>
  <si>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</si>
  <si>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</si>
  <si>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</si>
  <si>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</si>
  <si>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</si>
  <si>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</si>
  <si>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</si>
  <si>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</si>
  <si>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</si>
  <si>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</si>
  <si>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</si>
  <si>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</si>
  <si>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</si>
  <si>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</si>
  <si>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</si>
  <si>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</si>
  <si>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</si>
  <si>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</si>
  <si>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</si>
  <si>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</si>
  <si>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</si>
  <si>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</si>
  <si>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</si>
  <si>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</si>
  <si>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</si>
  <si>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</si>
  <si>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</si>
  <si>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</si>
  <si>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</si>
  <si>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</si>
  <si>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</si>
  <si>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</si>
  <si>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</si>
  <si>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</si>
  <si>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</si>
  <si>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</si>
  <si>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</si>
  <si>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</si>
  <si>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</si>
  <si>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</si>
  <si>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</si>
  <si>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</si>
  <si>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</si>
  <si>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</si>
  <si>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</si>
  <si>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</si>
  <si>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</si>
  <si>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</si>
  <si>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</si>
  <si>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</si>
  <si>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</si>
  <si>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</si>
  <si>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</si>
  <si>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</si>
  <si>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</si>
  <si>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</si>
  <si>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</si>
  <si>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</si>
  <si>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</si>
  <si>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</si>
  <si>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</si>
  <si>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</si>
  <si>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</si>
  <si>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</si>
  <si>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</si>
  <si>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</si>
  <si>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</si>
  <si>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</si>
  <si>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</si>
  <si>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</si>
  <si>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</si>
  <si>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</si>
  <si>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</si>
  <si>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</si>
  <si>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</si>
  <si>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</si>
  <si>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</si>
  <si>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</si>
  <si>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</si>
  <si>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</si>
  <si>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</si>
  <si>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</si>
  <si>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</si>
  <si>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</si>
  <si>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</si>
  <si>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</si>
  <si>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</si>
  <si>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</si>
  <si>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</si>
  <si>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</si>
  <si>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</si>
  <si>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</si>
  <si>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</si>
  <si>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</si>
  <si>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</si>
  <si>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</si>
  <si>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</si>
  <si>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</si>
  <si>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</si>
  <si>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</si>
  <si>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</si>
  <si>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</si>
  <si>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</si>
  <si>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</si>
  <si>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</si>
  <si>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</si>
  <si>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</si>
  <si>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</si>
  <si>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</si>
  <si>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</si>
  <si>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</si>
  <si>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</si>
  <si>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</si>
  <si>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</si>
  <si>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</si>
  <si>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</si>
  <si>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</si>
  <si>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</si>
  <si>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</si>
  <si>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</si>
  <si>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</si>
  <si>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</si>
  <si>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</si>
  <si>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</si>
  <si>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</si>
  <si>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</si>
  <si>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</si>
  <si>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</si>
  <si>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</si>
  <si>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</si>
  <si>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</si>
  <si>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</si>
  <si>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</si>
  <si>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</si>
  <si>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</si>
  <si>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</si>
  <si>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</si>
  <si>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</si>
  <si>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</si>
  <si>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</si>
  <si>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</si>
  <si>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</si>
  <si>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</si>
  <si>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</si>
  <si>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</si>
  <si>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</si>
  <si>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</si>
  <si>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</si>
  <si>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</si>
  <si>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</si>
  <si>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</si>
  <si>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</si>
  <si>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</si>
  <si>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</si>
  <si>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</si>
  <si>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</si>
  <si>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</si>
  <si>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</si>
  <si>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</si>
  <si>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</si>
  <si>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</si>
  <si>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</si>
  <si>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</si>
  <si>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</si>
  <si>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</si>
  <si>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</si>
  <si>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</si>
  <si>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</si>
  <si>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</si>
  <si>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</si>
  <si>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</si>
  <si>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</si>
  <si>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</si>
  <si>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</si>
  <si>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</si>
  <si>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</si>
  <si>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</si>
  <si>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</si>
  <si>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</si>
  <si>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</si>
  <si>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</si>
  <si>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</si>
  <si>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</si>
  <si>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</si>
  <si>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</si>
  <si>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</si>
  <si>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</si>
  <si>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</si>
  <si>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</si>
  <si>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</si>
  <si>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</si>
  <si>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</si>
  <si>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</si>
  <si>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</si>
  <si>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</si>
  <si>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</si>
  <si>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</si>
  <si>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</si>
  <si>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</si>
  <si>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</si>
  <si>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</si>
  <si>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</si>
  <si>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</si>
  <si>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</si>
  <si>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</si>
  <si>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</si>
  <si>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</si>
  <si>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</si>
  <si>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</si>
  <si>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</si>
  <si>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</si>
  <si>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</si>
  <si>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</si>
  <si>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</si>
  <si>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</si>
  <si>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</si>
  <si>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</si>
  <si>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</si>
  <si>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</si>
  <si>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</si>
  <si>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</si>
  <si>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</si>
  <si>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</si>
  <si>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</si>
  <si>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</si>
  <si>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</si>
  <si>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</si>
  <si>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</si>
  <si>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</si>
  <si>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</si>
  <si>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</si>
  <si>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</si>
  <si>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</si>
  <si>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</si>
  <si>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</si>
  <si>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</si>
  <si>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</si>
  <si>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</si>
  <si>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</si>
  <si>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</si>
  <si>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</si>
  <si>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</si>
  <si>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</si>
  <si>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</si>
  <si>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</si>
  <si>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</si>
  <si>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</si>
  <si>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</si>
  <si>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</si>
  <si>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</si>
  <si>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</si>
  <si>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</si>
  <si>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</si>
  <si>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</si>
  <si>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</si>
  <si>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</si>
  <si>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</si>
  <si>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</si>
  <si>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</si>
  <si>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</si>
  <si>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</si>
  <si>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</si>
  <si>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</si>
  <si>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</si>
  <si>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</si>
  <si>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</si>
  <si>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</si>
  <si>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</si>
  <si>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</si>
  <si>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</si>
  <si>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</si>
  <si>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</si>
  <si>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</si>
  <si>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</si>
  <si>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</si>
  <si>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</si>
  <si>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</si>
  <si>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</si>
  <si>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</si>
  <si>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</si>
  <si>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</si>
  <si>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</si>
  <si>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</si>
  <si>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</si>
  <si>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</si>
  <si>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</si>
  <si>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</si>
  <si>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</si>
  <si>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</si>
  <si>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</si>
  <si>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</si>
  <si>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</si>
  <si>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</si>
  <si>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</si>
  <si>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</si>
  <si>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</si>
  <si>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</si>
  <si>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</si>
  <si>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</si>
  <si>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</si>
  <si>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</si>
  <si>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</si>
  <si>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</si>
  <si>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</si>
  <si>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</si>
  <si>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</si>
  <si>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</si>
  <si>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</si>
  <si>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</si>
  <si>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</si>
  <si>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</si>
  <si>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</si>
  <si>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</si>
  <si>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</si>
  <si>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</si>
  <si>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</si>
  <si>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</si>
  <si>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</si>
  <si>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</si>
  <si>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</si>
  <si>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</si>
  <si>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</si>
  <si>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</si>
  <si>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</si>
  <si>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</si>
  <si>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</si>
  <si>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</si>
  <si>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</si>
  <si>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</si>
  <si>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</si>
  <si>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</si>
  <si>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</si>
  <si>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</si>
  <si>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</si>
  <si>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</si>
  <si>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</si>
  <si>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</si>
  <si>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</si>
  <si>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</si>
  <si>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</si>
  <si>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</si>
  <si>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</si>
  <si>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</si>
  <si>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</si>
  <si>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</si>
  <si>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</si>
  <si>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</si>
  <si>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</si>
  <si>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</si>
  <si>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</si>
  <si>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</si>
  <si>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</si>
  <si>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</si>
  <si>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</si>
  <si>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</si>
  <si>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</si>
  <si>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</si>
  <si>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</si>
  <si>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</si>
  <si>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</si>
  <si>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</si>
  <si>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</si>
  <si>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</si>
  <si>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</si>
  <si>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</si>
  <si>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</si>
  <si>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</si>
  <si>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</si>
  <si>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</si>
  <si>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</si>
  <si>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</si>
  <si>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</si>
  <si>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</si>
  <si>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</si>
  <si>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</si>
  <si>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</si>
  <si>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</si>
  <si>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</si>
  <si>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</si>
  <si>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</si>
  <si>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</si>
  <si>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</si>
  <si>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</si>
  <si>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</si>
  <si>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</si>
  <si>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</si>
  <si>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</si>
  <si>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</si>
  <si>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</si>
  <si>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</si>
  <si>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</si>
  <si>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</si>
  <si>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</si>
  <si>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</si>
  <si>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</si>
  <si>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</si>
  <si>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</si>
  <si>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</si>
  <si>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</si>
  <si>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</si>
  <si>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</si>
  <si>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</si>
  <si>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</si>
  <si>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</si>
  <si>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</si>
  <si>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</si>
  <si>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</si>
  <si>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</si>
  <si>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</si>
  <si>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</si>
  <si>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</si>
  <si>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</si>
  <si>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</si>
  <si>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</si>
  <si>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</si>
  <si>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</si>
  <si>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</si>
  <si>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</si>
  <si>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</si>
  <si>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</si>
  <si>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</si>
  <si>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</si>
  <si>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</si>
  <si>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</si>
  <si>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</si>
  <si>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</si>
  <si>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</si>
  <si>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</si>
  <si>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</si>
  <si>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</si>
  <si>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</si>
  <si>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</si>
  <si>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</si>
  <si>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</si>
  <si>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</si>
  <si>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</si>
  <si>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</si>
  <si>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</si>
  <si>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</si>
  <si>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</si>
  <si>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</si>
  <si>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</si>
  <si>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</si>
  <si>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</si>
  <si>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</si>
  <si>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</si>
  <si>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</si>
  <si>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</si>
  <si>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</si>
  <si>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</si>
  <si>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</si>
  <si>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</si>
  <si>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</si>
  <si>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</si>
  <si>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</si>
  <si>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</si>
  <si>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</si>
  <si>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</si>
  <si>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</si>
  <si>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</si>
  <si>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</si>
  <si>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</si>
  <si>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</si>
  <si>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</si>
  <si>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</si>
  <si>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</si>
  <si>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</si>
  <si>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</si>
  <si>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</si>
  <si>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</si>
  <si>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</si>
  <si>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</si>
  <si>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</si>
  <si>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</si>
  <si>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</si>
  <si>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</si>
  <si>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</si>
  <si>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</si>
  <si>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</si>
  <si>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</si>
  <si>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</si>
  <si>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</si>
  <si>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</si>
  <si>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</si>
  <si>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</si>
  <si>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</si>
  <si>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</si>
  <si>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</si>
  <si>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</si>
  <si>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</si>
  <si>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</si>
  <si>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</si>
  <si>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</si>
  <si>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</si>
  <si>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</si>
  <si>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</si>
  <si>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</si>
  <si>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</si>
  <si>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</si>
  <si>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</si>
  <si>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</si>
  <si>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</si>
  <si>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</si>
  <si>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</si>
  <si>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</si>
  <si>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</si>
  <si>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</si>
  <si>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</si>
  <si>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</si>
  <si>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</si>
  <si>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</si>
  <si>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</si>
  <si>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</si>
  <si>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</si>
  <si>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</si>
  <si>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</si>
  <si>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</si>
  <si>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</si>
  <si>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</si>
  <si>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</si>
  <si>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</si>
  <si>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</si>
  <si>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</si>
  <si>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</si>
  <si>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</si>
  <si>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</si>
  <si>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</si>
  <si>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</si>
  <si>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</si>
  <si>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</si>
  <si>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</si>
  <si>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</si>
  <si>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</si>
  <si>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</si>
  <si>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</si>
  <si>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</si>
  <si>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</si>
  <si>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</si>
  <si>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</si>
  <si>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</si>
  <si>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</si>
  <si>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</si>
  <si>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</si>
  <si>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</si>
  <si>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</si>
  <si>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</si>
  <si>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</si>
  <si>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</si>
  <si>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</si>
  <si>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</si>
  <si>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</si>
  <si>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</si>
  <si>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</si>
  <si>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</si>
  <si>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</si>
  <si>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</si>
  <si>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</si>
  <si>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</si>
  <si>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</si>
  <si>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</si>
  <si>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</si>
  <si>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</si>
  <si>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</si>
  <si>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</si>
  <si>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</si>
  <si>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</si>
  <si>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</si>
  <si>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</si>
  <si>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</si>
  <si>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</si>
  <si>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</si>
  <si>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</si>
  <si>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</si>
  <si>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</si>
  <si>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</si>
  <si>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</si>
  <si>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</si>
  <si>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</si>
  <si>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</si>
  <si>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</si>
  <si>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</si>
  <si>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</si>
  <si>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</si>
  <si>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</si>
  <si>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</si>
  <si>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</si>
  <si>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</si>
  <si>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</si>
  <si>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</si>
  <si>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</si>
  <si>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</si>
  <si>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</si>
  <si>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</si>
  <si>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</si>
  <si>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</si>
  <si>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</si>
  <si>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</si>
  <si>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</si>
  <si>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</si>
  <si>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</si>
  <si>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</si>
  <si>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</si>
  <si>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</si>
  <si>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</si>
  <si>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</si>
  <si>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</si>
  <si>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</si>
  <si>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</si>
  <si>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</si>
  <si>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</si>
  <si>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</si>
  <si>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</si>
  <si>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</si>
  <si>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</si>
  <si>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</si>
  <si>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</si>
  <si>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</si>
  <si>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</si>
  <si>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</si>
  <si>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</si>
  <si>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</si>
  <si>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</si>
  <si>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</si>
  <si>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</si>
  <si>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</si>
  <si>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</si>
  <si>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</si>
  <si>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</si>
  <si>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</si>
  <si>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</si>
  <si>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</si>
  <si>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</si>
  <si>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</si>
  <si>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</si>
  <si>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</si>
  <si>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</si>
  <si>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</si>
  <si>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</si>
  <si>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</si>
  <si>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</si>
  <si>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</si>
  <si>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</si>
  <si>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</si>
  <si>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</si>
  <si>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</si>
  <si>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</si>
  <si>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</si>
  <si>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</si>
  <si>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</si>
  <si>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</si>
  <si>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</si>
  <si>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</si>
  <si>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</si>
  <si>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</si>
  <si>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</si>
  <si>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</si>
  <si>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</si>
  <si>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</si>
  <si>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</si>
  <si>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</si>
  <si>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</si>
  <si>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</si>
  <si>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</si>
  <si>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</si>
  <si>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</si>
  <si>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</si>
  <si>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</si>
  <si>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</si>
  <si>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</si>
  <si>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</si>
  <si>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</si>
  <si>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</si>
  <si>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</si>
  <si>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</si>
  <si>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</si>
  <si>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</si>
  <si>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</si>
  <si>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</si>
  <si>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</si>
  <si>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</si>
  <si>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</si>
  <si>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</si>
  <si>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</si>
  <si>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</si>
  <si>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</si>
  <si>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</si>
  <si>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</si>
  <si>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</si>
  <si>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</si>
  <si>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</si>
  <si>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</si>
  <si>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</si>
  <si>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</si>
  <si>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</si>
  <si>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</si>
  <si>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</si>
  <si>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</si>
  <si>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</si>
  <si>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</si>
  <si>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</si>
  <si>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</si>
  <si>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</si>
  <si>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</si>
  <si>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</si>
  <si>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</si>
  <si>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</si>
  <si>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</si>
  <si>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</si>
  <si>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</si>
  <si>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</si>
  <si>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</si>
  <si>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</si>
  <si>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</si>
  <si>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</si>
  <si>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</si>
  <si>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</si>
  <si>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</si>
  <si>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</si>
  <si>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</si>
  <si>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</si>
  <si>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</si>
  <si>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</si>
  <si>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</si>
  <si>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</si>
  <si>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</si>
  <si>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</si>
  <si>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</si>
  <si>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</si>
  <si>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</si>
  <si>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</si>
  <si>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</si>
  <si>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</si>
  <si>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</si>
  <si>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</si>
  <si>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</si>
  <si>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</si>
  <si>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</si>
  <si>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</si>
  <si>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</si>
  <si>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</si>
  <si>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</si>
  <si>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</si>
  <si>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</si>
  <si>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</si>
  <si>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</si>
  <si>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</si>
  <si>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</si>
  <si>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</si>
  <si>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</si>
  <si>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</si>
  <si>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</si>
  <si>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</si>
  <si>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</si>
  <si>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</si>
  <si>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</si>
  <si>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</si>
  <si>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</si>
  <si>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</si>
  <si>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</si>
  <si>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</si>
  <si>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</si>
  <si>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</si>
  <si>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</si>
  <si>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</si>
  <si>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</si>
  <si>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</si>
  <si>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</si>
  <si>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</si>
  <si>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</si>
  <si>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</si>
  <si>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</si>
  <si>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</si>
  <si>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</si>
  <si>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</si>
  <si>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</si>
  <si>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</si>
  <si>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</si>
  <si>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</si>
  <si>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</si>
  <si>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</si>
  <si>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</si>
  <si>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</si>
  <si>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</si>
  <si>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</si>
  <si>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</si>
  <si>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</si>
  <si>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</si>
  <si>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</si>
  <si>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</si>
  <si>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</si>
  <si>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</si>
  <si>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</si>
  <si>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</si>
  <si>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</si>
  <si>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</si>
  <si>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</si>
  <si>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</si>
  <si>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</si>
  <si>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</si>
  <si>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</si>
  <si>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</si>
  <si>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</si>
  <si>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</si>
  <si>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</si>
  <si>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</si>
  <si>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</si>
  <si>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</si>
  <si>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</si>
  <si>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</si>
  <si>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</si>
  <si>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</si>
  <si>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</si>
  <si>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</si>
  <si>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</si>
  <si>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</si>
  <si>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</si>
  <si>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</si>
  <si>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</si>
  <si>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</si>
  <si>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</si>
  <si>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</si>
  <si>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</si>
  <si>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</si>
  <si>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</si>
  <si>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</si>
  <si>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</si>
  <si>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</si>
  <si>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</si>
  <si>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</si>
  <si>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</si>
  <si>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</si>
  <si>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</si>
  <si>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</si>
  <si>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</si>
  <si>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</si>
  <si>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</si>
  <si>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</si>
  <si>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</si>
  <si>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</si>
  <si>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</si>
  <si>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</si>
  <si>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</si>
  <si>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</si>
  <si>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</si>
  <si>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</si>
  <si>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</si>
  <si>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</si>
  <si>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</si>
  <si>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</si>
  <si>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</si>
  <si>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</si>
  <si>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</si>
  <si>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</si>
  <si>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</si>
  <si>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</si>
  <si>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</si>
  <si>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</si>
  <si>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</si>
  <si>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</si>
  <si>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</si>
  <si>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</si>
  <si>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</si>
  <si>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</si>
  <si>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</si>
  <si>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</si>
  <si>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</si>
  <si>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</si>
  <si>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</si>
  <si>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</si>
  <si>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</si>
  <si>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</si>
  <si>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</si>
  <si>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</si>
  <si>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</si>
  <si>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</si>
  <si>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</si>
  <si>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</si>
  <si>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</si>
  <si>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</si>
  <si>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</si>
  <si>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</si>
  <si>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</si>
  <si>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</si>
  <si>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</si>
  <si>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</si>
  <si>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</si>
  <si>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</si>
  <si>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</si>
  <si>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</si>
  <si>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</si>
  <si>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</si>
  <si>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</si>
  <si>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</si>
  <si>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</si>
  <si>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</si>
  <si>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</si>
  <si>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</si>
  <si>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</si>
  <si>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</si>
  <si>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</si>
  <si>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</si>
  <si>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</si>
  <si>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</si>
  <si>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</si>
  <si>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</si>
  <si>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</si>
  <si>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</si>
  <si>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</si>
  <si>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</si>
  <si>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</si>
  <si>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</si>
  <si>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</si>
  <si>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</si>
  <si>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</si>
  <si>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</si>
  <si>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</si>
  <si>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</si>
  <si>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</si>
  <si>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</si>
  <si>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</si>
  <si>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</si>
  <si>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</si>
  <si>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</si>
  <si>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</si>
  <si>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</si>
  <si>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</si>
  <si>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</si>
  <si>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</si>
  <si>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</si>
  <si>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</si>
  <si>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</si>
  <si>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</si>
  <si>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</si>
  <si>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</si>
  <si>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</si>
  <si>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</si>
  <si>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</si>
  <si>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</si>
  <si>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</si>
  <si>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</si>
  <si>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</si>
  <si>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</si>
  <si>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</si>
  <si>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</si>
  <si>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</si>
  <si>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</si>
  <si>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</si>
  <si>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</si>
  <si>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</si>
  <si>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</si>
  <si>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</si>
  <si>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</si>
  <si>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</si>
  <si>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</si>
  <si>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</si>
  <si>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</si>
  <si>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</si>
  <si>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</si>
  <si>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</si>
  <si>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</si>
  <si>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</si>
  <si>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</si>
  <si>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</si>
  <si>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</si>
  <si>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</si>
  <si>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</si>
  <si>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</si>
  <si>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</si>
  <si>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</si>
  <si>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</si>
  <si>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</si>
  <si>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</si>
  <si>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</si>
  <si>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</si>
  <si>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</si>
  <si>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</si>
  <si>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</si>
  <si>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</si>
  <si>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</si>
  <si>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</si>
  <si>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</si>
  <si>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</si>
  <si>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</si>
  <si>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</si>
  <si>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</si>
  <si>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</si>
  <si>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</si>
  <si>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</si>
  <si>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</si>
  <si>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</si>
  <si>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</si>
  <si>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</si>
  <si>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</si>
  <si>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</si>
  <si>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</si>
  <si>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</si>
  <si>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</si>
  <si>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</si>
  <si>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</si>
  <si>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</si>
  <si>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</si>
  <si>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</si>
  <si>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</si>
  <si>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</si>
  <si>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</si>
  <si>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</si>
  <si>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</si>
  <si>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</si>
  <si>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</si>
  <si>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</si>
  <si>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</si>
  <si>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</si>
  <si>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</si>
  <si>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</si>
  <si>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</si>
  <si>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</si>
  <si>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</si>
  <si>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</si>
  <si>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</si>
  <si>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</si>
  <si>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</si>
  <si>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</si>
  <si>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</si>
  <si>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</si>
  <si>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</si>
  <si>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</si>
  <si>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</si>
  <si>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</si>
  <si>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</si>
  <si>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</si>
  <si>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</si>
  <si>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</si>
  <si>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</si>
  <si>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</si>
  <si>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</si>
  <si>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</si>
  <si>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</si>
  <si>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</si>
  <si>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</si>
  <si>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</si>
  <si>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</si>
  <si>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</si>
  <si>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</si>
  <si>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</si>
  <si>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</si>
  <si>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</si>
  <si>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</si>
  <si>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</si>
  <si>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</si>
  <si>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</si>
  <si>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</si>
  <si>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</si>
  <si>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</si>
  <si>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</si>
  <si>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</si>
  <si>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</si>
  <si>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</si>
  <si>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</si>
  <si>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</si>
  <si>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</si>
  <si>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</si>
  <si>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</si>
  <si>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</si>
  <si>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</si>
  <si>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</si>
  <si>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</si>
  <si>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</si>
  <si>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</si>
  <si>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</si>
  <si>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</si>
  <si>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</si>
  <si>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</si>
  <si>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</si>
  <si>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</si>
  <si>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</si>
  <si>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</si>
  <si>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</si>
  <si>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</si>
  <si>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</si>
  <si>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</si>
  <si>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</si>
  <si>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</si>
  <si>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</si>
  <si>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</si>
  <si>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</si>
  <si>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</si>
  <si>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</si>
  <si>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</si>
  <si>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</si>
  <si>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</si>
  <si>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</si>
  <si>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</si>
  <si>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</si>
  <si>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</si>
  <si>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</si>
  <si>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</si>
  <si>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</si>
  <si>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</si>
  <si>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</si>
  <si>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</si>
  <si>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</si>
  <si>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</si>
  <si>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</si>
  <si>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</si>
  <si>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</si>
  <si>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</si>
  <si>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</si>
  <si>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</si>
  <si>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</si>
  <si>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</si>
  <si>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</si>
  <si>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</si>
  <si>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</si>
  <si>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</si>
  <si>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</si>
  <si>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</si>
  <si>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</si>
  <si>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</si>
  <si>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</si>
  <si>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</si>
  <si>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</si>
  <si>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</si>
  <si>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</si>
  <si>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</si>
  <si>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</si>
  <si>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</si>
  <si>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</si>
  <si>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</si>
  <si>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</si>
  <si>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</si>
  <si>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</si>
  <si>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</si>
  <si>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</si>
  <si>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</si>
  <si>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</si>
  <si>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</si>
  <si>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</si>
  <si>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</si>
  <si>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</si>
  <si>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</si>
  <si>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</si>
  <si>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</si>
  <si>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</si>
  <si>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</si>
  <si>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</si>
  <si>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</si>
  <si>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</si>
  <si>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</si>
  <si>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</si>
  <si>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</si>
  <si>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</si>
  <si>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</si>
  <si>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</si>
  <si>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</si>
  <si>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</si>
  <si>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</si>
  <si>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</si>
  <si>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</si>
  <si>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</si>
  <si>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</si>
  <si>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</si>
  <si>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</si>
  <si>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</si>
  <si>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</si>
  <si>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</si>
  <si>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</si>
  <si>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</si>
  <si>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</si>
  <si>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</si>
  <si>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</si>
  <si>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</si>
  <si>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</si>
  <si>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</si>
  <si>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</si>
  <si>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</si>
  <si>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</si>
  <si>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</si>
  <si>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</si>
  <si>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</si>
  <si>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</si>
  <si>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</si>
  <si>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</si>
  <si>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</si>
  <si>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</si>
  <si>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</si>
  <si>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</si>
  <si>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</si>
  <si>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</si>
  <si>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</si>
  <si>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</si>
  <si>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</si>
  <si>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</si>
  <si>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</si>
  <si>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</si>
  <si>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</si>
  <si>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</si>
  <si>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</si>
  <si>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</si>
  <si>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</si>
  <si>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</si>
  <si>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</si>
  <si>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</si>
  <si>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</si>
  <si>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</si>
  <si>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</si>
  <si>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</si>
  <si>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</si>
  <si>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</si>
  <si>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</si>
  <si>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</si>
  <si>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</si>
  <si>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</si>
  <si>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</si>
  <si>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</si>
  <si>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</si>
  <si>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</si>
  <si>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</si>
  <si>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</si>
  <si>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</si>
  <si>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</si>
  <si>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</si>
  <si>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</si>
  <si>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</si>
  <si>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</si>
  <si>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</si>
  <si>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</si>
  <si>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</si>
  <si>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</si>
  <si>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</si>
  <si>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</si>
  <si>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</si>
  <si>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</si>
  <si>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</si>
  <si>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</si>
  <si>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</si>
  <si>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</si>
  <si>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</si>
  <si>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</si>
  <si>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</si>
  <si>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</si>
  <si>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</si>
  <si>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</si>
  <si>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</si>
  <si>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</si>
  <si>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</si>
  <si>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</si>
  <si>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</si>
  <si>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</si>
  <si>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</si>
  <si>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</si>
  <si>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</si>
  <si>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</si>
  <si>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</si>
  <si>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</si>
  <si>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</si>
  <si>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</si>
  <si>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</si>
  <si>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</si>
  <si>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</si>
  <si>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</si>
  <si>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</si>
  <si>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</si>
  <si>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</si>
  <si>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</si>
  <si>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</si>
  <si>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</si>
  <si>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</si>
  <si>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</si>
  <si>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</si>
  <si>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</si>
  <si>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</si>
  <si>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</si>
  <si>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</si>
  <si>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</si>
  <si>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</si>
  <si>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</si>
  <si>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</si>
  <si>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</si>
  <si>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</si>
  <si>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</si>
  <si>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</si>
  <si>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</si>
  <si>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</si>
  <si>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</si>
  <si>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</si>
  <si>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</si>
  <si>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</si>
  <si>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</si>
  <si>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</si>
  <si>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</si>
  <si>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</si>
  <si>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</si>
  <si>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</si>
  <si>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</si>
  <si>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</si>
  <si>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</si>
  <si>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</si>
  <si>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</si>
  <si>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</si>
  <si>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</si>
  <si>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</si>
  <si>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</si>
  <si>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</si>
  <si>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</si>
  <si>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</si>
  <si>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</si>
  <si>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</si>
  <si>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</si>
  <si>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</si>
  <si>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</si>
  <si>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</si>
  <si>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</si>
  <si>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</si>
  <si>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</si>
  <si>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</si>
  <si>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</si>
  <si>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</si>
  <si>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</si>
  <si>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</si>
  <si>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</si>
  <si>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</si>
  <si>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</si>
  <si>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</si>
  <si>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</si>
  <si>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</si>
  <si>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</si>
  <si>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</si>
  <si>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</si>
  <si>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</si>
  <si>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</si>
  <si>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</si>
  <si>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</si>
  <si>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</si>
  <si>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</si>
  <si>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</si>
  <si>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</si>
  <si>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</si>
  <si>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</si>
  <si>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</si>
  <si>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</si>
  <si>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</si>
  <si>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</si>
  <si>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</si>
  <si>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</si>
  <si>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</si>
  <si>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</si>
  <si>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</si>
  <si>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</si>
  <si>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</si>
  <si>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</si>
  <si>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</si>
  <si>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</si>
  <si>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</si>
  <si>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</si>
  <si>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</si>
  <si>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</si>
  <si>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</si>
  <si>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</si>
  <si>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</si>
  <si>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</si>
  <si>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</si>
  <si>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</si>
  <si>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</si>
  <si>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</si>
  <si>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</si>
  <si>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</si>
  <si>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</si>
  <si>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</si>
  <si>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</si>
  <si>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</si>
  <si>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</si>
  <si>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</si>
  <si>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</si>
  <si>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</si>
  <si>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</si>
  <si>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</si>
  <si>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</si>
  <si>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</si>
  <si>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</si>
  <si>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</si>
  <si>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</si>
  <si>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</si>
  <si>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</si>
  <si>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</si>
  <si>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</si>
  <si>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</si>
  <si>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</si>
  <si>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</si>
  <si>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</si>
  <si>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</si>
  <si>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</si>
  <si>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</si>
  <si>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</si>
  <si>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</si>
  <si>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</si>
  <si>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</si>
  <si>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</si>
  <si>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</si>
  <si>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</si>
  <si>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</si>
  <si>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</si>
  <si>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</si>
  <si>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</si>
  <si>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</si>
  <si>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</si>
  <si>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</si>
  <si>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</si>
  <si>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</si>
  <si>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</si>
  <si>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</si>
  <si>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</si>
  <si>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</si>
  <si>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</si>
  <si>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</si>
  <si>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</si>
  <si>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</si>
  <si>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</si>
  <si>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</si>
  <si>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</si>
  <si>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</si>
  <si>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</si>
  <si>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</si>
  <si>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</si>
  <si>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</si>
  <si>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</si>
  <si>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</si>
  <si>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</si>
  <si>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</si>
  <si>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</si>
  <si>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</si>
  <si>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</si>
  <si>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</si>
  <si>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</si>
  <si>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</si>
  <si>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</si>
  <si>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</si>
  <si>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</si>
  <si>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</si>
  <si>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</si>
  <si>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</si>
  <si>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</si>
  <si>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</si>
  <si>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</si>
  <si>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</si>
  <si>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</si>
  <si>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</si>
  <si>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</si>
  <si>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</si>
  <si>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</si>
  <si>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</si>
  <si>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</si>
  <si>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</si>
  <si>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</si>
  <si>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</si>
  <si>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</si>
  <si>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</si>
  <si>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</si>
  <si>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</si>
  <si>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</si>
  <si>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</si>
  <si>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</si>
  <si>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</si>
  <si>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</si>
  <si>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</si>
  <si>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</si>
  <si>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</si>
  <si>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</si>
  <si>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</si>
  <si>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</si>
  <si>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</si>
  <si>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</si>
  <si>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</si>
  <si>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</si>
  <si>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</si>
  <si>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</si>
  <si>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</si>
  <si>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</si>
  <si>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</si>
  <si>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</si>
  <si>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</si>
  <si>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</si>
  <si>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</si>
  <si>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</si>
  <si>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</si>
  <si>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</si>
  <si>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</si>
  <si>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</si>
  <si>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</si>
  <si>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</si>
  <si>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</si>
  <si>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</si>
  <si>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</si>
  <si>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</si>
  <si>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</si>
  <si>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</si>
  <si>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</si>
  <si>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</si>
  <si>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</si>
  <si>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</si>
  <si>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</si>
  <si>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</si>
  <si>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</si>
  <si>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</si>
  <si>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</si>
  <si>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</si>
  <si>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</si>
  <si>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</si>
  <si>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</si>
  <si>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</si>
  <si>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</si>
  <si>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</si>
  <si>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</si>
  <si>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</si>
  <si>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</si>
  <si>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</si>
  <si>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</si>
  <si>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</si>
  <si>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</si>
  <si>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</si>
  <si>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</si>
  <si>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</si>
  <si>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</si>
  <si>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</si>
  <si>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</si>
  <si>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</si>
  <si>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</si>
  <si>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</si>
  <si>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</si>
  <si>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</si>
  <si>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</si>
  <si>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</si>
  <si>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</si>
  <si>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</si>
  <si>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</si>
  <si>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</si>
  <si>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</si>
  <si>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</si>
  <si>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</si>
  <si>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</si>
  <si>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</si>
  <si>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</si>
  <si>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</si>
  <si>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</si>
  <si>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</si>
  <si>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</si>
  <si>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</si>
  <si>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</si>
  <si>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</si>
  <si>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</si>
  <si>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</si>
  <si>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</si>
  <si>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</si>
  <si>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</si>
  <si>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</si>
  <si>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</si>
  <si>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</si>
  <si>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</si>
  <si>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</si>
  <si>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</si>
  <si>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</si>
  <si>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</si>
  <si>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</si>
  <si>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</si>
  <si>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</si>
  <si>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</si>
  <si>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</si>
  <si>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</si>
  <si>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</si>
  <si>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</si>
  <si>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</si>
  <si>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</si>
  <si>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</si>
  <si>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</si>
  <si>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</si>
  <si>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</si>
  <si>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</si>
  <si>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</si>
  <si>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</si>
  <si>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</si>
  <si>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</si>
  <si>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</si>
  <si>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</si>
  <si>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</si>
  <si>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</si>
  <si>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</si>
  <si>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</si>
  <si>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</si>
  <si>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</si>
  <si>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</si>
  <si>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</si>
  <si>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</si>
  <si>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</si>
  <si>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</si>
  <si>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</si>
  <si>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</si>
  <si>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</si>
  <si>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</si>
  <si>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</si>
  <si>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</si>
  <si>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</si>
  <si>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</si>
  <si>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</si>
  <si>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</si>
  <si>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</si>
  <si>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</si>
  <si>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</si>
  <si>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</si>
  <si>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</si>
  <si>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</si>
  <si>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</si>
  <si>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</si>
  <si>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</si>
  <si>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</si>
  <si>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</si>
  <si>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</si>
  <si>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</si>
  <si>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</si>
  <si>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</si>
  <si>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</si>
  <si>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</si>
  <si>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</si>
  <si>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</si>
  <si>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</si>
  <si>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</si>
  <si>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</si>
  <si>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</si>
  <si>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</si>
  <si>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</si>
  <si>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</si>
  <si>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</si>
  <si>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</si>
  <si>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</si>
  <si>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</si>
  <si>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</si>
  <si>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</si>
  <si>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</si>
  <si>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</si>
  <si>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</si>
  <si>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</si>
  <si>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</si>
  <si>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</si>
  <si>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</si>
  <si>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</si>
  <si>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</si>
  <si>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</si>
  <si>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</si>
  <si>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</si>
  <si>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</si>
  <si>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</si>
  <si>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</si>
  <si>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</si>
  <si>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</si>
  <si>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</si>
  <si>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</si>
  <si>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</si>
  <si>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</si>
  <si>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</si>
  <si>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</si>
  <si>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</si>
  <si>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</si>
  <si>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</si>
  <si>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</si>
  <si>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</si>
  <si>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</si>
  <si>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</si>
  <si>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</si>
  <si>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</si>
  <si>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</si>
  <si>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</si>
  <si>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</si>
  <si>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</si>
  <si>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</si>
  <si>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</si>
  <si>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</si>
  <si>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</si>
  <si>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</si>
  <si>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</si>
  <si>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</si>
  <si>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</si>
  <si>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</si>
  <si>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</si>
  <si>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</si>
  <si>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</si>
  <si>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</si>
  <si>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</si>
  <si>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</si>
  <si>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</si>
  <si>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</si>
  <si>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</si>
  <si>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</si>
  <si>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</si>
  <si>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</si>
  <si>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</si>
  <si>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</si>
  <si>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</si>
  <si>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</si>
  <si>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</si>
  <si>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</si>
  <si>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</si>
  <si>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</si>
  <si>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</si>
  <si>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</si>
  <si>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</si>
  <si>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</si>
  <si>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</si>
  <si>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</si>
  <si>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</si>
  <si>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</si>
  <si>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</si>
  <si>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</si>
  <si>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</si>
  <si>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</si>
  <si>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</si>
  <si>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</si>
  <si>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</si>
  <si>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</si>
  <si>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</si>
  <si>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</si>
  <si>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</si>
  <si>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</si>
  <si>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</si>
  <si>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</si>
  <si>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</si>
  <si>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</si>
  <si>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</si>
  <si>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</si>
  <si>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</si>
  <si>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</si>
  <si>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</si>
  <si>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</si>
  <si>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</si>
  <si>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</si>
  <si>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</si>
  <si>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</si>
  <si>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</si>
  <si>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</si>
  <si>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</si>
  <si>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</si>
  <si>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</si>
  <si>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</si>
  <si>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</si>
  <si>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</si>
  <si>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</si>
  <si>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</si>
  <si>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</si>
  <si>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</si>
  <si>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</si>
  <si>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</si>
  <si>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</si>
  <si>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</si>
  <si>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</si>
  <si>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</si>
  <si>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</si>
  <si>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</si>
  <si>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</si>
  <si>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</si>
  <si>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</si>
  <si>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</si>
  <si>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</si>
  <si>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</si>
  <si>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</si>
  <si>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</si>
  <si>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</si>
  <si>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</si>
  <si>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</si>
  <si>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</si>
  <si>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</si>
  <si>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</si>
  <si>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</si>
  <si>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</si>
  <si>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</si>
  <si>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</si>
  <si>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</si>
  <si>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</si>
  <si>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</si>
  <si>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</si>
  <si>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</si>
  <si>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</si>
  <si>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</si>
  <si>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</si>
  <si>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</si>
  <si>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</si>
  <si>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</si>
  <si>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</si>
  <si>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</si>
  <si>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</si>
  <si>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</si>
  <si>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</si>
  <si>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</si>
  <si>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</si>
  <si>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</si>
  <si>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</si>
  <si>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</si>
  <si>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</si>
  <si>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</si>
  <si>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</si>
  <si>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</si>
  <si>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</si>
  <si>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</si>
  <si>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</si>
  <si>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</si>
  <si>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</si>
  <si>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</si>
  <si>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</si>
  <si>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</si>
  <si>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</si>
  <si>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</si>
  <si>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</si>
  <si>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</si>
  <si>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</si>
  <si>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</si>
  <si>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</si>
  <si>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</si>
  <si>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</si>
  <si>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</si>
  <si>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</si>
  <si>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</si>
  <si>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</si>
  <si>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</si>
  <si>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</si>
  <si>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</si>
  <si>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</si>
  <si>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</si>
  <si>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</si>
  <si>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</si>
  <si>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</si>
  <si>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</si>
  <si>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</si>
  <si>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</si>
  <si>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</si>
  <si>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</si>
  <si>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</si>
  <si>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</si>
  <si>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</si>
  <si>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</si>
  <si>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</si>
  <si>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</si>
  <si>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</si>
  <si>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</si>
  <si>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</si>
  <si>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</si>
  <si>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</si>
  <si>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</si>
  <si>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</si>
  <si>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</si>
  <si>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</si>
  <si>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</si>
  <si>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</si>
  <si>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</si>
  <si>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</si>
  <si>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</si>
  <si>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</si>
  <si>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</si>
  <si>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</si>
  <si>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</si>
  <si>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</si>
  <si>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</si>
  <si>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</si>
  <si>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</si>
  <si>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</si>
  <si>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</si>
  <si>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</si>
  <si>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</si>
  <si>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</si>
  <si>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</si>
  <si>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</si>
  <si>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</si>
  <si>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</si>
  <si>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</si>
  <si>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</si>
  <si>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</si>
  <si>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</si>
  <si>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</si>
  <si>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</si>
  <si>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</si>
  <si>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</si>
  <si>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</si>
  <si>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</si>
  <si>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</si>
  <si>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</si>
  <si>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</si>
  <si>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</si>
  <si>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</si>
  <si>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</si>
  <si>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</si>
  <si>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</si>
  <si>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</si>
  <si>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</si>
  <si>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</si>
  <si>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</si>
  <si>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</si>
  <si>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</si>
  <si>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</si>
  <si>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</si>
  <si>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</si>
  <si>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</si>
  <si>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</si>
  <si>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</si>
  <si>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</si>
  <si>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</si>
  <si>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</si>
  <si>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</si>
  <si>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</si>
  <si>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</si>
  <si>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</si>
  <si>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</si>
  <si>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</si>
  <si>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</si>
  <si>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</si>
  <si>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</si>
  <si>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</si>
  <si>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</si>
  <si>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</si>
  <si>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</si>
  <si>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</si>
  <si>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</si>
  <si>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</si>
  <si>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</si>
  <si>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</si>
  <si>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</si>
  <si>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</si>
  <si>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</si>
  <si>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</si>
  <si>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</si>
  <si>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</si>
  <si>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</si>
  <si>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</si>
  <si>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</si>
  <si>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</si>
  <si>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</si>
  <si>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</si>
  <si>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</si>
  <si>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</si>
  <si>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</si>
  <si>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</si>
  <si>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</si>
  <si>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</si>
  <si>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</si>
  <si>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</si>
  <si>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</si>
  <si>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</si>
  <si>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</si>
  <si>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</si>
  <si>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</si>
  <si>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</si>
  <si>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</si>
  <si>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</si>
  <si>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</si>
  <si>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</si>
  <si>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</si>
  <si>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</si>
  <si>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</si>
  <si>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</si>
  <si>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</si>
  <si>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</si>
  <si>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</si>
  <si>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</si>
  <si>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</si>
  <si>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</si>
  <si>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</si>
  <si>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</si>
  <si>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</si>
  <si>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</si>
  <si>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</si>
  <si>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</si>
  <si>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</si>
  <si>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</si>
  <si>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</si>
  <si>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</si>
  <si>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</si>
  <si>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</si>
  <si>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</si>
  <si>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</si>
  <si>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</si>
  <si>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</si>
  <si>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</si>
  <si>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</si>
  <si>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</si>
  <si>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</si>
  <si>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</si>
  <si>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</si>
  <si>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</si>
  <si>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</si>
  <si>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</si>
  <si>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</si>
  <si>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</si>
  <si>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</si>
  <si>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</si>
  <si>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</si>
  <si>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</si>
  <si>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</si>
  <si>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</si>
  <si>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</si>
  <si>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</si>
  <si>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</si>
  <si>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</si>
  <si>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</si>
  <si>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</si>
  <si>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</si>
  <si>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</si>
  <si>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</si>
  <si>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</si>
  <si>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</si>
  <si>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</si>
  <si>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</si>
  <si>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</si>
  <si>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</si>
  <si>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</si>
  <si>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</si>
  <si>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</si>
  <si>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</si>
  <si>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</si>
  <si>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</si>
  <si>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</si>
  <si>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</si>
  <si>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</si>
  <si>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</si>
  <si>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</si>
  <si>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</si>
  <si>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</si>
  <si>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</si>
  <si>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</si>
  <si>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</si>
  <si>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</si>
  <si>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</si>
  <si>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</si>
  <si>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</si>
  <si>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</si>
  <si>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</si>
  <si>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</si>
  <si>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</si>
  <si>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</si>
  <si>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</si>
  <si>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</si>
  <si>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</si>
  <si>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</si>
  <si>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</si>
  <si>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</si>
  <si>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</si>
  <si>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</si>
  <si>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</si>
  <si>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</si>
  <si>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</si>
  <si>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</si>
  <si>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</si>
  <si>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</si>
  <si>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</si>
  <si>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</si>
  <si>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</si>
  <si>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</si>
  <si>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</si>
  <si>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</si>
  <si>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</si>
  <si>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</si>
  <si>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</si>
  <si>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</si>
  <si>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</si>
  <si>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</si>
  <si>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</si>
  <si>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</si>
  <si>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</si>
  <si>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</si>
  <si>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</si>
  <si>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</si>
  <si>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</si>
  <si>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</si>
  <si>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</si>
  <si>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</si>
  <si>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</si>
  <si>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</si>
  <si>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</si>
  <si>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</si>
  <si>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</si>
  <si>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</si>
  <si>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</si>
  <si>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</si>
  <si>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</si>
  <si>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</si>
  <si>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</si>
  <si>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</si>
  <si>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</si>
  <si>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</si>
  <si>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</si>
  <si>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</si>
  <si>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</si>
  <si>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</si>
  <si>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</si>
  <si>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</si>
  <si>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</si>
  <si>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</si>
  <si>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</si>
  <si>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</si>
  <si>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</si>
  <si>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</si>
  <si>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</si>
  <si>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</si>
  <si>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</si>
  <si>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</si>
  <si>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</si>
  <si>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</si>
  <si>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</si>
  <si>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</si>
  <si>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</si>
  <si>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</si>
  <si>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</si>
  <si>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</si>
  <si>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</si>
  <si>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</si>
  <si>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</si>
  <si>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</si>
  <si>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</si>
  <si>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</si>
  <si>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</si>
  <si>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</si>
  <si>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</si>
  <si>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</si>
  <si>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</si>
  <si>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</si>
  <si>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</si>
  <si>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</si>
  <si>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</si>
  <si>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</si>
  <si>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</si>
  <si>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</si>
  <si>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</si>
  <si>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</si>
  <si>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</si>
  <si>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</si>
  <si>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</si>
  <si>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</si>
  <si>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</si>
  <si>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</si>
  <si>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</si>
  <si>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</si>
  <si>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</si>
  <si>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</si>
  <si>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</si>
  <si>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</si>
  <si>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</si>
  <si>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</si>
  <si>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</si>
  <si>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</si>
  <si>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</si>
  <si>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</si>
  <si>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</si>
  <si>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</si>
  <si>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</si>
  <si>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</si>
  <si>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</si>
  <si>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</si>
  <si>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</si>
  <si>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</si>
  <si>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</si>
  <si>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</si>
  <si>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</si>
  <si>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</si>
  <si>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</si>
  <si>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</si>
  <si>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</si>
  <si>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</si>
  <si>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</si>
  <si>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</si>
  <si>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</si>
  <si>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</si>
  <si>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</si>
  <si>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</si>
  <si>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</si>
  <si>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</si>
  <si>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</si>
  <si>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</si>
  <si>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</si>
  <si>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</si>
  <si>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</si>
  <si>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</si>
  <si>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</si>
  <si>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</si>
  <si>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</si>
  <si>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</si>
  <si>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</si>
  <si>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</si>
  <si>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</si>
  <si>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</si>
  <si>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</si>
  <si>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</si>
  <si>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</si>
  <si>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</si>
  <si>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</si>
  <si>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</si>
  <si>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</si>
  <si>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</si>
  <si>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</si>
  <si>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</si>
  <si>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</si>
  <si>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</si>
  <si>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</si>
  <si>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</si>
  <si>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</si>
  <si>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</si>
  <si>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</si>
  <si>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</si>
  <si>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</si>
  <si>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</si>
  <si>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</si>
  <si>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</si>
  <si>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</si>
  <si>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</si>
  <si>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</si>
  <si>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</si>
  <si>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</si>
  <si>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</si>
  <si>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</si>
  <si>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</si>
  <si>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</si>
  <si>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</si>
  <si>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</si>
  <si>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</si>
  <si>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</si>
  <si>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</si>
  <si>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</si>
  <si>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</si>
  <si>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</si>
  <si>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</si>
  <si>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</si>
  <si>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</si>
  <si>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</si>
  <si>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</si>
  <si>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</si>
  <si>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</si>
  <si>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</si>
  <si>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</si>
  <si>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</si>
  <si>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</si>
  <si>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</si>
  <si>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</si>
  <si>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</si>
  <si>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</si>
  <si>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</si>
  <si>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</si>
  <si>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</si>
  <si>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</si>
  <si>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</si>
  <si>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</si>
  <si>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</si>
  <si>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</si>
  <si>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</si>
  <si>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</si>
  <si>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</si>
  <si>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</si>
  <si>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</si>
  <si>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</si>
  <si>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</si>
  <si>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</si>
  <si>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</si>
  <si>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</si>
  <si>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</si>
  <si>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</si>
  <si>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</si>
  <si>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</si>
  <si>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</si>
  <si>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</si>
  <si>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</si>
  <si>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</si>
  <si>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</si>
  <si>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</si>
  <si>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</si>
  <si>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</si>
  <si>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</si>
  <si>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</si>
  <si>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</si>
  <si>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</si>
  <si>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</si>
  <si>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</si>
  <si>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</si>
  <si>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</si>
  <si>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</si>
  <si>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</si>
  <si>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</si>
  <si>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</si>
  <si>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</si>
  <si>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</si>
  <si>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</si>
  <si>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</si>
  <si>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</si>
  <si>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</si>
  <si>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</si>
  <si>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</si>
  <si>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</si>
  <si>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</si>
  <si>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</si>
  <si>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</si>
  <si>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</si>
  <si>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</si>
  <si>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</si>
  <si>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</si>
  <si>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</si>
  <si>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</si>
  <si>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</si>
  <si>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</si>
  <si>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</si>
  <si>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</si>
  <si>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</si>
  <si>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</si>
  <si>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</si>
  <si>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</si>
  <si>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</si>
  <si>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</si>
  <si>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</si>
  <si>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</si>
  <si>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</si>
  <si>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</si>
  <si>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</si>
  <si>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</si>
  <si>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</si>
  <si>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</si>
  <si>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</si>
  <si>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</si>
  <si>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</si>
  <si>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</si>
  <si>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</si>
  <si>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</si>
  <si>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</si>
  <si>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</si>
  <si>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</si>
  <si>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</si>
  <si>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</si>
  <si>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</si>
  <si>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</si>
  <si>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</si>
  <si>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</si>
  <si>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</si>
  <si>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</si>
  <si>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</si>
  <si>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</si>
  <si>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</si>
  <si>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</si>
  <si>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</si>
  <si>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</si>
  <si>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</si>
  <si>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</si>
  <si>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</si>
  <si>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</si>
  <si>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</si>
  <si>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</si>
  <si>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</si>
  <si>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</si>
  <si>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</si>
  <si>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</si>
  <si>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</si>
  <si>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</si>
  <si>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</si>
  <si>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</si>
  <si>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</si>
  <si>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</si>
  <si>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</si>
  <si>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</si>
  <si>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</si>
  <si>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</si>
  <si>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</si>
  <si>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</si>
  <si>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</si>
  <si>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</si>
  <si>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</si>
  <si>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</si>
  <si>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</si>
  <si>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</si>
  <si>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</si>
  <si>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</si>
  <si>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</si>
  <si>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</si>
  <si>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</si>
  <si>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</si>
  <si>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</si>
  <si>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</si>
  <si>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</si>
  <si>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</si>
  <si>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</si>
  <si>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</si>
  <si>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</si>
  <si>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</si>
  <si>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</si>
  <si>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</si>
  <si>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</si>
  <si>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</si>
  <si>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</si>
  <si>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</si>
  <si>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</si>
  <si>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</si>
  <si>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</si>
  <si>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</si>
  <si>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</si>
  <si>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</si>
  <si>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</si>
  <si>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</si>
  <si>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</si>
  <si>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</si>
  <si>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</si>
  <si>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</si>
  <si>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</si>
  <si>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</si>
  <si>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</si>
  <si>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</si>
  <si>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</si>
  <si>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</si>
  <si>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</si>
  <si>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</si>
  <si>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</si>
  <si>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</si>
  <si>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</si>
  <si>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</si>
  <si>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</si>
  <si>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</si>
  <si>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</si>
  <si>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</si>
  <si>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</si>
  <si>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</si>
  <si>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</si>
  <si>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</si>
  <si>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</si>
  <si>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</si>
  <si>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</si>
  <si>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</si>
  <si>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</si>
  <si>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</si>
  <si>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</si>
  <si>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</si>
  <si>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</si>
  <si>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</si>
  <si>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</si>
  <si>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</si>
  <si>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</si>
  <si>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</si>
  <si>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</si>
  <si>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</si>
  <si>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</si>
  <si>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</si>
  <si>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</si>
  <si>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</si>
  <si>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</si>
  <si>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</si>
  <si>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</si>
  <si>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</si>
  <si>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</si>
  <si>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</si>
  <si>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</si>
  <si>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</si>
  <si>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</si>
  <si>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</si>
  <si>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</si>
  <si>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</si>
  <si>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</si>
  <si>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</si>
  <si>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</si>
  <si>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</si>
  <si>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</si>
  <si>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</si>
  <si>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</si>
  <si>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</si>
  <si>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</si>
  <si>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</si>
  <si>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</si>
  <si>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</si>
  <si>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</si>
  <si>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</si>
  <si>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</si>
  <si>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</si>
  <si>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</si>
  <si>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</si>
  <si>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</si>
  <si>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</si>
  <si>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</si>
  <si>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</si>
  <si>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</si>
  <si>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</si>
  <si>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</si>
  <si>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</si>
  <si>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</si>
  <si>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</si>
  <si>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</si>
  <si>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</si>
  <si>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</si>
  <si>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</si>
  <si>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</si>
  <si>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</si>
  <si>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</si>
  <si>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</si>
  <si>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</si>
  <si>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</si>
  <si>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</si>
  <si>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</si>
  <si>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</si>
  <si>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</si>
  <si>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</si>
  <si>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</si>
  <si>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</si>
  <si>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</si>
  <si>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</si>
  <si>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</si>
  <si>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</si>
  <si>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</si>
  <si>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</si>
  <si>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</si>
  <si>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</si>
  <si>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</si>
  <si>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</si>
  <si>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</si>
  <si>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</si>
  <si>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</si>
  <si>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</si>
  <si>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</si>
  <si>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</si>
  <si>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</si>
  <si>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</si>
  <si>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</si>
  <si>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</si>
  <si>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</si>
  <si>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</si>
  <si>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</si>
  <si>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</si>
  <si>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</si>
  <si>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</si>
  <si>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</si>
  <si>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</si>
  <si>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</si>
  <si>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</si>
  <si>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</si>
  <si>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</si>
  <si>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</si>
  <si>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</si>
  <si>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</si>
  <si>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</si>
  <si>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</si>
  <si>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</si>
  <si>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</si>
  <si>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</si>
  <si>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</si>
  <si>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</si>
  <si>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</si>
  <si>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</si>
  <si>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</si>
  <si>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</si>
  <si>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</si>
  <si>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</si>
  <si>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</si>
  <si>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</si>
  <si>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</si>
  <si>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</si>
  <si>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</si>
  <si>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</si>
  <si>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</si>
  <si>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</si>
  <si>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</si>
  <si>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</si>
  <si>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</si>
  <si>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</si>
  <si>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</si>
  <si>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</si>
  <si>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</si>
  <si>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</si>
  <si>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</si>
  <si>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</si>
  <si>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</si>
  <si>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</si>
  <si>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</si>
  <si>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</si>
  <si>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</si>
  <si>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</si>
  <si>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</si>
  <si>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</si>
  <si>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</si>
  <si>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</si>
  <si>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</si>
  <si>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</si>
  <si>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</si>
  <si>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</si>
  <si>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</si>
  <si>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</si>
  <si>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</si>
  <si>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</si>
  <si>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</si>
  <si>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</si>
  <si>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</si>
  <si>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</si>
  <si>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</si>
  <si>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</si>
  <si>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</si>
  <si>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</si>
  <si>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</si>
  <si>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</si>
  <si>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</si>
  <si>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</si>
  <si>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</si>
  <si>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</si>
  <si>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</si>
  <si>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</si>
  <si>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</si>
  <si>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</si>
  <si>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</si>
  <si>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</si>
  <si>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</si>
  <si>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</si>
  <si>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</si>
  <si>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</si>
  <si>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</si>
  <si>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</si>
  <si>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</si>
  <si>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</si>
  <si>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</si>
  <si>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</si>
  <si>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</si>
  <si>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</si>
  <si>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</si>
  <si>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</si>
  <si>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</si>
  <si>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</si>
  <si>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</si>
  <si>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</si>
  <si>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</si>
  <si>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</si>
  <si>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</si>
  <si>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</si>
  <si>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</si>
  <si>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</si>
  <si>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</si>
  <si>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</si>
  <si>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</si>
  <si>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</si>
  <si>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</si>
  <si>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</si>
  <si>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</si>
  <si>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</si>
  <si>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</si>
  <si>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</si>
  <si>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</si>
  <si>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</si>
  <si>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</si>
  <si>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</si>
  <si>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</si>
  <si>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</si>
  <si>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</si>
  <si>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</si>
  <si>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</si>
  <si>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</si>
  <si>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</si>
  <si>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</si>
  <si>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</si>
  <si>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</si>
  <si>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</si>
  <si>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</si>
  <si>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</si>
  <si>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</si>
  <si>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</si>
  <si>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</si>
  <si>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</si>
  <si>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</si>
  <si>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</si>
  <si>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</si>
  <si>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</si>
  <si>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</si>
  <si>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</si>
  <si>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</si>
  <si>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</si>
  <si>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</si>
  <si>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</si>
  <si>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</si>
  <si>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</si>
  <si>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</si>
  <si>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</si>
  <si>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</si>
  <si>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</si>
  <si>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</si>
  <si>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</si>
  <si>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</si>
  <si>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</si>
  <si>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</si>
  <si>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</si>
  <si>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</si>
  <si>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</si>
  <si>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</si>
  <si>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</si>
  <si>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</si>
  <si>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</si>
  <si>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</si>
  <si>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</si>
  <si>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</si>
  <si>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</si>
  <si>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</si>
  <si>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</si>
  <si>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</si>
  <si>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</si>
  <si>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</si>
  <si>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</si>
  <si>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</si>
  <si>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</si>
  <si>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</si>
  <si>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</si>
  <si>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</si>
  <si>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</si>
  <si>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</si>
  <si>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</si>
  <si>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</si>
  <si>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</si>
  <si>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</si>
  <si>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</si>
  <si>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</si>
  <si>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</si>
  <si>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</si>
  <si>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</si>
  <si>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</si>
  <si>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</si>
  <si>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</si>
  <si>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</si>
  <si>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</si>
  <si>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</si>
  <si>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</si>
  <si>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</si>
  <si>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</si>
  <si>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</si>
  <si>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</si>
  <si>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</si>
  <si>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</si>
  <si>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</si>
  <si>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</si>
  <si>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</si>
  <si>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</si>
  <si>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</si>
  <si>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</si>
  <si>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</si>
  <si>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</si>
  <si>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</si>
  <si>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</si>
  <si>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</si>
  <si>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</si>
  <si>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</si>
  <si>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</si>
  <si>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</si>
  <si>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</si>
  <si>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</si>
  <si>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</si>
  <si>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</si>
  <si>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</si>
  <si>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</si>
  <si>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</si>
  <si>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</si>
  <si>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</si>
  <si>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</si>
  <si>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</si>
  <si>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</si>
  <si>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</si>
  <si>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</si>
  <si>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</si>
  <si>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</si>
  <si>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</si>
  <si>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</si>
  <si>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</si>
  <si>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</si>
  <si>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</si>
  <si>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</si>
  <si>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</si>
  <si>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</si>
  <si>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</si>
  <si>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</si>
  <si>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</si>
  <si>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</si>
  <si>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</si>
  <si>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</si>
  <si>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</si>
  <si>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</si>
  <si>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</si>
  <si>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</si>
  <si>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</si>
  <si>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</si>
  <si>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</si>
  <si>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</si>
  <si>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</si>
  <si>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</si>
  <si>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</si>
  <si>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</si>
  <si>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</si>
  <si>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</si>
  <si>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</si>
  <si>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</si>
  <si>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</si>
  <si>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</si>
  <si>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</si>
  <si>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</si>
  <si>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</si>
  <si>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</si>
  <si>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</si>
  <si>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</si>
  <si>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</si>
  <si>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</si>
  <si>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</si>
  <si>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</si>
  <si>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</si>
  <si>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</si>
  <si>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</si>
  <si>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</si>
  <si>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</si>
  <si>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</si>
  <si>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</si>
  <si>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</si>
  <si>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</si>
  <si>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</si>
  <si>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</si>
  <si>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</si>
  <si>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</si>
  <si>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</si>
  <si>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</si>
  <si>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</si>
  <si>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</si>
  <si>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</si>
  <si>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</si>
  <si>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</si>
  <si>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</si>
  <si>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</si>
  <si>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</si>
  <si>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</si>
  <si>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</si>
  <si>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</si>
  <si>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</si>
  <si>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</si>
  <si>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</si>
  <si>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</si>
  <si>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</si>
  <si>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</si>
  <si>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</si>
  <si>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</si>
  <si>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</si>
  <si>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</si>
  <si>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</si>
  <si>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</si>
  <si>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</si>
  <si>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</si>
  <si>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</si>
  <si>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</si>
  <si>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</si>
  <si>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</si>
  <si>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</si>
  <si>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</si>
  <si>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</si>
  <si>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</si>
  <si>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</si>
  <si>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</si>
  <si>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</si>
  <si>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</si>
  <si>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</si>
  <si>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</si>
  <si>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</si>
  <si>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</si>
  <si>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</si>
  <si>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</si>
  <si>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</si>
  <si>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</si>
  <si>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</si>
  <si>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</si>
  <si>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</si>
  <si>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</si>
  <si>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</si>
  <si>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</si>
  <si>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</si>
  <si>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</si>
  <si>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</si>
  <si>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</si>
  <si>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</si>
  <si>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</si>
  <si>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</si>
  <si>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</si>
  <si>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</si>
  <si>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</si>
  <si>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</si>
  <si>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</si>
  <si>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</si>
  <si>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</si>
  <si>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</si>
  <si>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</si>
  <si>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</si>
  <si>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</si>
  <si>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</si>
  <si>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</si>
  <si>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</si>
  <si>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</si>
  <si>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</si>
  <si>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</si>
  <si>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</si>
  <si>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</si>
  <si>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</si>
  <si>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</si>
  <si>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</si>
  <si>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</si>
  <si>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</si>
  <si>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</si>
  <si>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</si>
  <si>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</si>
  <si>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</si>
  <si>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</si>
  <si>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</si>
  <si>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</si>
  <si>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</si>
  <si>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</si>
  <si>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</si>
  <si>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</si>
  <si>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</si>
  <si>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</si>
  <si>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</si>
  <si>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</si>
  <si>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</si>
  <si>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</si>
  <si>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</si>
  <si>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</si>
  <si>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</si>
  <si>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</si>
  <si>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</si>
  <si>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</si>
  <si>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</si>
  <si>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</si>
  <si>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</si>
  <si>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</si>
  <si>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</si>
  <si>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</si>
  <si>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</si>
  <si>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</si>
  <si>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</si>
  <si>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</si>
  <si>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</si>
  <si>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</si>
  <si>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</si>
  <si>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</si>
  <si>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</si>
  <si>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</si>
  <si>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</si>
  <si>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</si>
  <si>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</si>
  <si>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</si>
  <si>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</si>
  <si>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</si>
  <si>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</si>
  <si>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</si>
  <si>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</si>
  <si>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</si>
  <si>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</si>
  <si>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</si>
  <si>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</si>
  <si>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</si>
  <si>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</si>
  <si>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</si>
  <si>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</si>
  <si>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</si>
  <si>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</si>
  <si>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</si>
  <si>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</si>
  <si>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</si>
  <si>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</si>
  <si>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</si>
  <si>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</si>
  <si>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</si>
  <si>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</si>
  <si>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</si>
  <si>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</si>
  <si>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</si>
  <si>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</si>
  <si>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</si>
  <si>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</si>
  <si>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</si>
  <si>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</si>
  <si>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</si>
  <si>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</si>
  <si>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</si>
  <si>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</si>
  <si>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</si>
  <si>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</si>
  <si>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</si>
  <si>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</si>
  <si>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</si>
  <si>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</si>
  <si>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</si>
  <si>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</si>
  <si>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</si>
  <si>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</si>
  <si>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</si>
  <si>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</si>
  <si>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</si>
  <si>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</si>
  <si>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</si>
  <si>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</si>
  <si>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</si>
  <si>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</si>
  <si>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</si>
  <si>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</si>
  <si>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</si>
  <si>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</si>
  <si>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</si>
  <si>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</si>
  <si>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</si>
  <si>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</si>
  <si>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</si>
  <si>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</si>
  <si>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</si>
  <si>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</si>
  <si>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</si>
  <si>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</si>
  <si>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</si>
  <si>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</si>
  <si>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</si>
  <si>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</si>
  <si>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</si>
  <si>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</si>
  <si>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</si>
  <si>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</si>
  <si>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</si>
  <si>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</si>
  <si>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</si>
  <si>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</si>
  <si>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</si>
  <si>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</si>
  <si>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</si>
  <si>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</si>
  <si>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</si>
  <si>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</si>
  <si>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</si>
  <si>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</si>
  <si>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</si>
  <si>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</si>
  <si>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</si>
  <si>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</si>
  <si>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</si>
  <si>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</si>
  <si>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</si>
  <si>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</si>
  <si>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</si>
  <si>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</si>
  <si>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</si>
  <si>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</si>
  <si>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</si>
  <si>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</si>
  <si>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</si>
  <si>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</si>
  <si>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</si>
  <si>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</si>
  <si>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</si>
  <si>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</si>
  <si>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</si>
  <si>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</si>
  <si>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</si>
  <si>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</si>
  <si>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</si>
  <si>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</si>
  <si>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</si>
  <si>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</si>
  <si>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</si>
  <si>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</si>
  <si>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</si>
  <si>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</si>
  <si>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</si>
  <si>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</si>
  <si>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</si>
  <si>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</si>
  <si>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</si>
  <si>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</si>
  <si>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</si>
  <si>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</si>
  <si>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</si>
  <si>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</si>
  <si>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</si>
  <si>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</si>
  <si>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</si>
  <si>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</si>
  <si>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</si>
  <si>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</si>
  <si>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</si>
  <si>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</si>
  <si>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</si>
  <si>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</si>
  <si>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</si>
  <si>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</si>
  <si>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</si>
  <si>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</si>
  <si>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</si>
  <si>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</si>
  <si>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</si>
  <si>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</si>
  <si>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</si>
  <si>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</si>
  <si>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</si>
  <si>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</si>
  <si>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</si>
  <si>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</si>
  <si>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</si>
  <si>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</si>
  <si>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</si>
  <si>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</si>
  <si>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</si>
  <si>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</si>
  <si>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</si>
  <si>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</si>
  <si>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</si>
  <si>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</si>
  <si>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</si>
  <si>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</si>
  <si>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</si>
  <si>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</si>
  <si>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</si>
  <si>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</si>
  <si>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</si>
  <si>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</si>
  <si>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</si>
  <si>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</si>
  <si>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</si>
  <si>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</si>
  <si>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</si>
  <si>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</si>
  <si>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</si>
  <si>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</si>
  <si>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</si>
  <si>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</si>
  <si>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</si>
  <si>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</si>
  <si>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</si>
  <si>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</si>
  <si>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</si>
  <si>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</si>
  <si>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</si>
  <si>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</si>
  <si>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</si>
  <si>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</si>
  <si>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</si>
  <si>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</si>
  <si>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</si>
  <si>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</si>
  <si>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</si>
  <si>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</si>
  <si>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</si>
  <si>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</si>
  <si>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</si>
  <si>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</si>
  <si>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</si>
  <si>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</si>
  <si>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</si>
  <si>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</si>
  <si>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</si>
  <si>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</si>
  <si>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</si>
  <si>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</si>
  <si>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</si>
  <si>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</si>
  <si>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</si>
  <si>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</si>
  <si>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</si>
  <si>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</si>
  <si>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</si>
  <si>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</si>
  <si>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</si>
  <si>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</si>
  <si>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</si>
  <si>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</si>
  <si>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</si>
  <si>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</si>
  <si>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</si>
  <si>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</si>
  <si>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</si>
  <si>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</si>
  <si>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</si>
  <si>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</si>
  <si>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</si>
  <si>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</si>
  <si>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</si>
  <si>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</si>
  <si>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</si>
  <si>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</si>
  <si>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</si>
  <si>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</si>
  <si>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</si>
  <si>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</si>
  <si>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</si>
  <si>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</si>
  <si>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</si>
  <si>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</si>
  <si>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</si>
  <si>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</si>
  <si>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</si>
  <si>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</si>
  <si>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</si>
  <si>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</si>
  <si>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</si>
  <si>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</si>
  <si>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</si>
  <si>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</si>
  <si>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</si>
  <si>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</si>
  <si>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</si>
  <si>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</si>
  <si>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</si>
  <si>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</si>
  <si>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</si>
  <si>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</si>
  <si>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</si>
  <si>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</si>
  <si>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</si>
  <si>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</si>
  <si>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</si>
  <si>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</si>
  <si>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</si>
  <si>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</si>
  <si>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</si>
  <si>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</si>
  <si>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</si>
  <si>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</si>
  <si>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</si>
  <si>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</si>
  <si>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</si>
  <si>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</si>
  <si>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</si>
  <si>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</si>
  <si>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</si>
  <si>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</si>
  <si>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</si>
  <si>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</si>
  <si>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</si>
  <si>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</si>
  <si>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</si>
  <si>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</si>
  <si>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</si>
  <si>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</si>
  <si>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</si>
  <si>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</si>
  <si>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</si>
  <si>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</si>
  <si>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</si>
  <si>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</si>
  <si>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</si>
  <si>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</si>
  <si>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</si>
  <si>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</si>
  <si>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</si>
  <si>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</si>
  <si>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</si>
  <si>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</si>
  <si>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</si>
  <si>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</si>
  <si>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</si>
  <si>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</si>
  <si>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</si>
  <si>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</si>
  <si>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</si>
  <si>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</si>
  <si>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</si>
  <si>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</si>
  <si>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</si>
  <si>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</si>
  <si>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</si>
  <si>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</si>
  <si>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</si>
  <si>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</si>
  <si>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</si>
  <si>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</si>
  <si>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</si>
  <si>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</si>
  <si>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</si>
  <si>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</si>
  <si>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</si>
  <si>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</si>
  <si>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</si>
  <si>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</si>
  <si>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</si>
  <si>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</si>
  <si>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</si>
  <si>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</si>
  <si>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</si>
  <si>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</si>
  <si>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</si>
  <si>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</si>
  <si>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</si>
  <si>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</si>
  <si>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</si>
  <si>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</si>
  <si>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</si>
  <si>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</si>
  <si>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</si>
  <si>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</si>
  <si>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</si>
  <si>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</si>
  <si>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</si>
  <si>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</si>
  <si>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</si>
  <si>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</si>
  <si>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</si>
  <si>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</si>
  <si>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</si>
  <si>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</si>
  <si>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</si>
  <si>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</si>
  <si>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</si>
  <si>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</si>
  <si>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</si>
  <si>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</si>
  <si>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</si>
  <si>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</si>
  <si>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</si>
  <si>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</si>
  <si>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</si>
  <si>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</si>
  <si>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</si>
  <si>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</si>
  <si>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</si>
  <si>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</si>
  <si>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</si>
  <si>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</si>
  <si>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</si>
  <si>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</si>
  <si>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</si>
  <si>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</si>
  <si>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</si>
  <si>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</si>
  <si>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</si>
  <si>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</si>
  <si>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</si>
  <si>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</si>
  <si>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</si>
  <si>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</si>
  <si>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</si>
  <si>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</si>
  <si>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</si>
  <si>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</si>
  <si>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</si>
  <si>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</si>
  <si>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</si>
  <si>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</si>
  <si>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</si>
  <si>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</si>
  <si>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</si>
  <si>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</si>
  <si>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</si>
  <si>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</si>
  <si>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</si>
  <si>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</si>
  <si>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</si>
  <si>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</si>
  <si>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</si>
  <si>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</si>
  <si>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</si>
  <si>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</si>
  <si>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</si>
  <si>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</si>
  <si>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</si>
  <si>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</si>
  <si>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</si>
  <si>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</si>
  <si>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</si>
  <si>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</si>
  <si>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</si>
  <si>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</si>
  <si>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</si>
  <si>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</si>
  <si>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</si>
  <si>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</si>
  <si>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</si>
  <si>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</si>
  <si>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</si>
  <si>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</si>
  <si>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</si>
  <si>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</si>
  <si>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</si>
  <si>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</si>
  <si>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</si>
  <si>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</si>
  <si>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</si>
  <si>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</si>
  <si>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</si>
  <si>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</si>
  <si>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</si>
  <si>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</si>
  <si>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</si>
  <si>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</si>
  <si>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</si>
  <si>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</si>
  <si>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</si>
  <si>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</si>
  <si>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</si>
  <si>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</si>
  <si>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</si>
  <si>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</si>
  <si>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</si>
  <si>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</si>
  <si>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</si>
  <si>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</si>
  <si>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</si>
  <si>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</si>
  <si>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</si>
  <si>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</si>
  <si>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</si>
  <si>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</si>
  <si>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</si>
  <si>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</si>
  <si>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</si>
  <si>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</si>
  <si>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</si>
  <si>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</si>
  <si>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</si>
  <si>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</si>
  <si>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</si>
  <si>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</si>
  <si>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</si>
  <si>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</si>
  <si>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</si>
  <si>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</si>
  <si>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</si>
  <si>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</si>
  <si>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</si>
  <si>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</si>
  <si>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</si>
  <si>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</si>
  <si>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</si>
  <si>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</si>
  <si>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</si>
  <si>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</si>
  <si>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</si>
  <si>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</si>
  <si>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</si>
  <si>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</si>
  <si>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</si>
  <si>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</si>
  <si>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</si>
  <si>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</si>
  <si>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</si>
  <si>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</si>
  <si>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</si>
  <si>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</si>
  <si>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</si>
  <si>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</si>
  <si>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</si>
  <si>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</si>
  <si>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</si>
  <si>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</si>
  <si>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</si>
  <si>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</si>
  <si>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</si>
  <si>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</si>
  <si>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</si>
  <si>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</si>
  <si>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</si>
  <si>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</si>
  <si>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</si>
  <si>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</si>
  <si>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</si>
  <si>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</si>
  <si>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</si>
  <si>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</si>
  <si>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</si>
  <si>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</si>
  <si>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</si>
  <si>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</si>
  <si>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</si>
  <si>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</si>
  <si>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</si>
  <si>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</si>
  <si>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</si>
  <si>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</si>
  <si>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</si>
  <si>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</si>
  <si>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</si>
  <si>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</si>
  <si>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</si>
  <si>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</si>
  <si>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</si>
  <si>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</si>
  <si>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</si>
  <si>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</si>
  <si>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</si>
  <si>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</si>
  <si>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</si>
  <si>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</si>
  <si>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</si>
  <si>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</si>
  <si>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</si>
  <si>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</si>
  <si>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</si>
  <si>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</si>
  <si>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</si>
  <si>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</si>
  <si>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</si>
  <si>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</si>
  <si>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</si>
  <si>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</si>
  <si>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</si>
  <si>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</si>
  <si>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</si>
  <si>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</si>
  <si>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</si>
  <si>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</si>
  <si>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</si>
  <si>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</si>
  <si>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</si>
  <si>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</si>
  <si>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</si>
  <si>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</si>
  <si>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</si>
  <si>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</si>
  <si>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</si>
  <si>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</si>
  <si>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</si>
  <si>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</si>
  <si>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</si>
  <si>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</si>
  <si>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</si>
  <si>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</si>
  <si>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</si>
  <si>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</si>
  <si>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</si>
  <si>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</si>
  <si>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</si>
  <si>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</si>
  <si>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</si>
  <si>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</si>
  <si>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</si>
  <si>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</si>
  <si>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</si>
  <si>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</si>
  <si>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</si>
  <si>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</si>
  <si>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</si>
  <si>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</si>
  <si>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</si>
  <si>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</si>
  <si>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</si>
  <si>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</si>
  <si>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</si>
  <si>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</si>
  <si>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</si>
  <si>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</si>
  <si>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</si>
  <si>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</si>
  <si>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</si>
  <si>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</si>
  <si>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</si>
  <si>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</si>
  <si>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</si>
  <si>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</si>
  <si>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</si>
  <si>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</si>
  <si>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</si>
  <si>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</si>
  <si>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</si>
  <si>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</si>
  <si>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</si>
  <si>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</si>
  <si>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</si>
  <si>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</si>
  <si>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</si>
  <si>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</si>
  <si>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</si>
  <si>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</si>
  <si>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</si>
  <si>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</si>
  <si>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</si>
  <si>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</si>
  <si>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</si>
  <si>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</si>
  <si>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</si>
  <si>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</si>
  <si>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</si>
  <si>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</si>
  <si>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</si>
  <si>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</si>
  <si>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</si>
  <si>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</si>
  <si>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</si>
  <si>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</si>
  <si>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</si>
  <si>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</si>
  <si>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</si>
  <si>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</si>
  <si>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</si>
  <si>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</si>
  <si>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</si>
  <si>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</si>
  <si>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</si>
  <si>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</si>
  <si>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</si>
  <si>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</si>
  <si>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</si>
  <si>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</si>
  <si>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</si>
  <si>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</si>
  <si>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</si>
  <si>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</si>
  <si>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</si>
  <si>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</si>
  <si>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</si>
  <si>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</si>
  <si>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</si>
  <si>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</si>
  <si>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</si>
  <si>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</si>
  <si>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</si>
  <si>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</si>
  <si>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</si>
  <si>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</si>
  <si>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</si>
  <si>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</si>
  <si>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</si>
  <si>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</si>
  <si>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</si>
  <si>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</si>
  <si>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</si>
  <si>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</si>
  <si>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</si>
  <si>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</si>
  <si>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</si>
  <si>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</si>
  <si>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</si>
  <si>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</si>
  <si>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</si>
  <si>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</si>
  <si>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</si>
  <si>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</si>
  <si>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</si>
  <si>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</si>
  <si>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</si>
  <si>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</si>
  <si>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</si>
  <si>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</si>
  <si>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</si>
  <si>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</si>
  <si>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</si>
  <si>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</si>
  <si>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</si>
  <si>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</si>
  <si>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</si>
  <si>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</si>
  <si>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</si>
  <si>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</si>
  <si>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</si>
  <si>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</si>
  <si>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</si>
  <si>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</si>
  <si>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</si>
  <si>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</si>
  <si>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</si>
  <si>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</si>
  <si>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</si>
  <si>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</si>
  <si>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</si>
  <si>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</si>
  <si>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</si>
  <si>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</si>
  <si>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</si>
  <si>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</si>
  <si>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</si>
  <si>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</si>
  <si>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</si>
  <si>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</si>
  <si>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</si>
  <si>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</si>
  <si>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</si>
  <si>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</si>
  <si>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</si>
  <si>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</si>
  <si>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</si>
  <si>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</si>
  <si>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</si>
  <si>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</si>
  <si>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</si>
  <si>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</si>
  <si>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</si>
  <si>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</si>
  <si>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</si>
  <si>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</si>
  <si>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</si>
  <si>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</si>
  <si>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</si>
  <si>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</si>
  <si>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</si>
  <si>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</si>
  <si>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</si>
  <si>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</si>
  <si>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</si>
  <si>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</si>
  <si>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</si>
  <si>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</si>
  <si>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</si>
  <si>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</si>
  <si>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</si>
  <si>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</si>
  <si>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</si>
  <si>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</si>
  <si>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</si>
  <si>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</si>
  <si>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</si>
  <si>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</si>
  <si>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</si>
  <si>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</si>
  <si>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</si>
  <si>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</si>
  <si>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</si>
  <si>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</si>
  <si>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</si>
  <si>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</si>
  <si>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</si>
  <si>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</si>
  <si>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</si>
  <si>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</si>
  <si>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</si>
  <si>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</si>
  <si>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</si>
  <si>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</si>
  <si>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</si>
  <si>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</si>
  <si>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</si>
  <si>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</si>
  <si>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</si>
  <si>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</si>
  <si>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</si>
  <si>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</si>
  <si>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</si>
  <si>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</si>
  <si>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</si>
  <si>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</si>
  <si>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</si>
  <si>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</si>
  <si>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</si>
  <si>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</si>
  <si>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</si>
  <si>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</si>
  <si>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</si>
  <si>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</si>
  <si>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</si>
  <si>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</si>
  <si>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</si>
  <si>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</si>
  <si>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</si>
  <si>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</si>
  <si>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</si>
  <si>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</si>
  <si>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</si>
  <si>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</si>
  <si>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</si>
  <si>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</si>
  <si>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</si>
  <si>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</si>
  <si>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</si>
  <si>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</si>
  <si>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</si>
  <si>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</si>
  <si>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</si>
  <si>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</si>
  <si>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</si>
  <si>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</si>
  <si>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</si>
  <si>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</si>
  <si>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</si>
  <si>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</si>
  <si>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</si>
  <si>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</si>
  <si>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</si>
  <si>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</si>
  <si>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</si>
  <si>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</si>
  <si>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</si>
  <si>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</si>
  <si>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</si>
  <si>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</si>
  <si>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</si>
  <si>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</si>
  <si>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</si>
  <si>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</si>
  <si>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</si>
  <si>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</si>
  <si>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</si>
  <si>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</si>
  <si>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</si>
  <si>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</si>
  <si>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</si>
  <si>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</si>
  <si>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</si>
  <si>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</si>
  <si>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</si>
  <si>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</si>
  <si>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</si>
  <si>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</si>
  <si>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</si>
  <si>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</si>
  <si>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</si>
  <si>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</si>
  <si>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</si>
  <si>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</si>
  <si>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</si>
  <si>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</si>
  <si>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</si>
  <si>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</si>
  <si>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</si>
  <si>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</si>
  <si>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</si>
  <si>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</si>
  <si>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</si>
  <si>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</si>
  <si>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</si>
  <si>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</si>
  <si>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</si>
  <si>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</si>
  <si>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</si>
  <si>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</si>
  <si>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</si>
  <si>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</si>
  <si>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</si>
  <si>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</si>
  <si>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</si>
  <si>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</si>
  <si>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</si>
  <si>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</si>
  <si>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</si>
  <si>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</si>
  <si>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</si>
  <si>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</si>
  <si>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</si>
  <si>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</si>
  <si>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</si>
  <si>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</si>
  <si>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</si>
  <si>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</si>
  <si>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</si>
  <si>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</si>
  <si>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</si>
  <si>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</si>
  <si>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</si>
  <si>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</si>
  <si>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</si>
  <si>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</si>
  <si>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</si>
  <si>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</si>
  <si>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</si>
  <si>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</si>
  <si>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</si>
  <si>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</si>
  <si>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</si>
  <si>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</si>
  <si>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</si>
  <si>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</si>
  <si>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</si>
  <si>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</si>
  <si>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</si>
  <si>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</si>
  <si>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</si>
  <si>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</si>
  <si>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</si>
  <si>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</si>
  <si>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</si>
  <si>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</si>
  <si>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</si>
  <si>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</si>
  <si>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</si>
  <si>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</si>
  <si>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</si>
  <si>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</si>
  <si>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</si>
  <si>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</si>
  <si>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</si>
  <si>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</si>
  <si>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</si>
  <si>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</si>
  <si>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</si>
  <si>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</si>
  <si>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</si>
  <si>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</si>
  <si>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</si>
  <si>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</si>
  <si>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</si>
  <si>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</si>
  <si>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</si>
  <si>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</si>
  <si>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</si>
  <si>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</si>
  <si>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</si>
  <si>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</si>
  <si>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</si>
  <si>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</si>
  <si>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</si>
  <si>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</si>
  <si>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</si>
  <si>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</si>
  <si>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</si>
  <si>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</si>
  <si>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</si>
  <si>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</si>
  <si>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</si>
  <si>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</si>
  <si>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</si>
  <si>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</si>
  <si>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</si>
  <si>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</si>
  <si>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</si>
  <si>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</si>
  <si>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</si>
  <si>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</si>
  <si>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</si>
  <si>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</si>
  <si>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</si>
  <si>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</si>
  <si>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</si>
  <si>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</si>
  <si>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</si>
  <si>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</si>
  <si>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</si>
  <si>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</si>
  <si>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</si>
  <si>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</si>
  <si>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</si>
  <si>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</si>
  <si>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</si>
  <si>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</si>
  <si>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</si>
  <si>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</si>
  <si>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</si>
  <si>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</si>
  <si>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</si>
  <si>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</si>
  <si>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</si>
  <si>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</si>
  <si>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</si>
  <si>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</si>
  <si>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</si>
  <si>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</si>
  <si>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</si>
  <si>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</si>
  <si>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</si>
  <si>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</si>
  <si>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</si>
  <si>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</si>
  <si>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</si>
  <si>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</si>
  <si>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</si>
  <si>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</si>
  <si>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</si>
  <si>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</si>
  <si>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</si>
  <si>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</si>
  <si>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</si>
  <si>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</si>
  <si>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</si>
  <si>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</si>
  <si>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</si>
  <si>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</si>
  <si>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</si>
  <si>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</si>
  <si>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</si>
  <si>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</si>
  <si>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</si>
  <si>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</si>
  <si>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</si>
  <si>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</si>
  <si>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</si>
  <si>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</si>
  <si>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</si>
  <si>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</si>
  <si>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</si>
  <si>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</si>
  <si>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</si>
  <si>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</si>
  <si>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</si>
  <si>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</si>
  <si>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</si>
  <si>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</si>
  <si>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</si>
  <si>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</si>
  <si>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</si>
  <si>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</si>
  <si>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</si>
  <si>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</si>
  <si>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</si>
  <si>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</si>
  <si>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</si>
  <si>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</si>
  <si>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</si>
  <si>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</si>
  <si>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</si>
  <si>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</si>
  <si>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</si>
  <si>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</si>
  <si>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</si>
  <si>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</si>
  <si>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</si>
  <si>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</si>
  <si>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</si>
  <si>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</si>
  <si>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</si>
  <si>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</si>
  <si>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</si>
  <si>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</si>
  <si>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</si>
  <si>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</si>
  <si>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</si>
  <si>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</si>
  <si>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</si>
  <si>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</si>
  <si>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</si>
  <si>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</si>
  <si>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</si>
  <si>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</si>
  <si>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</si>
  <si>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</si>
  <si>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</si>
  <si>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</si>
  <si>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</si>
  <si>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</si>
  <si>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</si>
  <si>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</si>
  <si>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</si>
  <si>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</si>
  <si>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</si>
  <si>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</si>
  <si>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</si>
  <si>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</si>
  <si>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</si>
  <si>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</si>
  <si>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</si>
  <si>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</si>
  <si>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</si>
  <si>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</si>
  <si>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</si>
  <si>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</si>
  <si>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</si>
  <si>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</si>
  <si>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</si>
  <si>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</si>
  <si>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</si>
  <si>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</si>
  <si>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</si>
  <si>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</si>
  <si>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</si>
  <si>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</si>
  <si>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</si>
  <si>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</si>
  <si>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</si>
  <si>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</si>
  <si>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</si>
  <si>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</si>
  <si>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</si>
  <si>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</si>
  <si>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</si>
  <si>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</si>
  <si>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</si>
  <si>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</si>
  <si>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</si>
  <si>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</si>
  <si>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</si>
  <si>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</si>
  <si>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</si>
  <si>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</si>
  <si>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</si>
  <si>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</si>
  <si>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</si>
  <si>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</si>
  <si>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</si>
  <si>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</si>
  <si>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</si>
  <si>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</si>
  <si>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</si>
  <si>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</si>
  <si>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</si>
  <si>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</si>
  <si>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</si>
  <si>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</si>
  <si>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</si>
  <si>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</si>
  <si>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</si>
  <si>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</si>
  <si>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</si>
  <si>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</si>
  <si>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</si>
  <si>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</si>
  <si>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</si>
  <si>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</si>
  <si>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</si>
  <si>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</si>
  <si>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</si>
  <si>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</si>
  <si>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</si>
  <si>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</si>
  <si>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</si>
  <si>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</si>
  <si>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</si>
  <si>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</si>
  <si>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</si>
  <si>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</si>
  <si>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</si>
  <si>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</si>
  <si>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</si>
  <si>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</si>
  <si>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</si>
  <si>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</si>
  <si>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</si>
  <si>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</si>
  <si>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</si>
  <si>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</si>
  <si>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</si>
  <si>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</si>
  <si>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</si>
  <si>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</si>
  <si>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</si>
  <si>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</si>
  <si>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</si>
  <si>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</si>
  <si>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</si>
  <si>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</si>
  <si>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</si>
  <si>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</si>
  <si>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</si>
  <si>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</si>
  <si>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</si>
  <si>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</si>
  <si>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</si>
  <si>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</si>
  <si>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</si>
  <si>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</si>
  <si>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</si>
  <si>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</si>
  <si>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</si>
  <si>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</si>
  <si>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</si>
  <si>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</si>
  <si>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</si>
  <si>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</si>
  <si>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</si>
  <si>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</si>
  <si>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</si>
  <si>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</si>
  <si>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</si>
  <si>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</si>
  <si>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</si>
  <si>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</si>
  <si>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</si>
  <si>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</si>
  <si>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</si>
  <si>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</si>
  <si>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</si>
  <si>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</si>
  <si>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</si>
  <si>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</si>
  <si>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</si>
  <si>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</si>
  <si>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</si>
  <si>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</si>
  <si>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</si>
  <si>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</si>
  <si>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</si>
  <si>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</si>
  <si>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</si>
  <si>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</si>
  <si>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</si>
  <si>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</si>
  <si>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</si>
  <si>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</si>
  <si>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</si>
  <si>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</si>
  <si>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</si>
  <si>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</si>
  <si>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</si>
  <si>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</si>
  <si>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</si>
  <si>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</si>
  <si>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</si>
  <si>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</si>
  <si>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</si>
  <si>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</si>
  <si>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</si>
  <si>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</si>
  <si>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</si>
  <si>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</si>
  <si>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</si>
  <si>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</si>
  <si>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</si>
  <si>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</si>
  <si>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</si>
  <si>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</si>
  <si>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</si>
  <si>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</si>
  <si>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</si>
  <si>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</si>
  <si>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</si>
  <si>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</si>
  <si>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</si>
  <si>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</si>
  <si>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</si>
  <si>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</si>
  <si>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</si>
  <si>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</si>
  <si>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</si>
  <si>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</si>
  <si>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</si>
  <si>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</si>
  <si>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</si>
  <si>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</si>
  <si>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</si>
  <si>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</si>
  <si>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</si>
  <si>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</si>
  <si>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</si>
  <si>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</si>
  <si>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</si>
  <si>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</si>
  <si>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</si>
  <si>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</si>
  <si>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</si>
  <si>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</si>
  <si>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</si>
  <si>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</si>
  <si>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</si>
  <si>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</si>
  <si>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</si>
  <si>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</si>
  <si>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</si>
  <si>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</si>
  <si>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</si>
  <si>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</si>
  <si>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</si>
  <si>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</si>
  <si>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</si>
  <si>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</si>
  <si>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</si>
  <si>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</si>
  <si>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</si>
  <si>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</si>
  <si>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</si>
  <si>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</si>
  <si>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</si>
  <si>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</si>
  <si>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</si>
  <si>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</si>
  <si>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</si>
  <si>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</si>
  <si>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</si>
  <si>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</si>
  <si>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</si>
  <si>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</si>
  <si>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</si>
  <si>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</si>
  <si>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</si>
  <si>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</si>
  <si>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</si>
  <si>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</si>
  <si>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</si>
  <si>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</si>
  <si>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</si>
  <si>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</si>
  <si>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</si>
  <si>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</si>
  <si>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</si>
  <si>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</si>
  <si>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</si>
  <si>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</si>
  <si>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</si>
  <si>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</si>
  <si>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</si>
  <si>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</si>
  <si>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</si>
  <si>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</si>
  <si>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</si>
  <si>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</si>
  <si>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</si>
  <si>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</si>
  <si>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</si>
  <si>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</si>
  <si>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</si>
  <si>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</si>
  <si>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</si>
  <si>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</si>
  <si>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</si>
  <si>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</si>
  <si>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</si>
  <si>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</si>
  <si>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</si>
  <si>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</si>
  <si>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</si>
  <si>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</si>
  <si>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</si>
  <si>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</si>
  <si>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</si>
  <si>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</si>
  <si>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</si>
  <si>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</si>
  <si>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</si>
  <si>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</si>
  <si>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</si>
  <si>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</si>
  <si>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</si>
  <si>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</si>
  <si>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</si>
  <si>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</si>
  <si>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</si>
  <si>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</si>
  <si>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</si>
  <si>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</si>
  <si>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</si>
  <si>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</si>
  <si>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</si>
  <si>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</si>
  <si>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</si>
  <si>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</si>
  <si>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</si>
  <si>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</si>
  <si>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</si>
  <si>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</si>
  <si>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</si>
  <si>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</si>
  <si>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</si>
  <si>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</si>
  <si>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</si>
  <si>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</si>
  <si>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</si>
  <si>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</si>
  <si>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</si>
  <si>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</si>
  <si>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</si>
  <si>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</si>
  <si>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</si>
  <si>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</si>
  <si>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</si>
  <si>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</si>
  <si>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</si>
  <si>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</si>
  <si>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</si>
  <si>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</si>
  <si>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</si>
  <si>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</si>
  <si>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</si>
  <si>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</si>
  <si>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</si>
  <si>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</si>
  <si>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</si>
  <si>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</si>
  <si>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</si>
  <si>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</si>
  <si>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</si>
  <si>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</si>
  <si>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</si>
  <si>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</si>
  <si>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</si>
  <si>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</si>
  <si>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</si>
  <si>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</si>
  <si>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</si>
  <si>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</si>
  <si>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</si>
  <si>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</si>
  <si>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</si>
  <si>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</si>
  <si>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</si>
  <si>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</si>
  <si>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</si>
  <si>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</si>
  <si>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</si>
  <si>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</si>
  <si>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</si>
  <si>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</si>
  <si>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</si>
  <si>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</si>
  <si>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</si>
  <si>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</si>
  <si>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</si>
  <si>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</si>
  <si>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</si>
  <si>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</si>
  <si>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</si>
  <si>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</si>
  <si>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</si>
  <si>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</si>
  <si>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</si>
  <si>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</si>
  <si>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</si>
  <si>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</si>
  <si>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</si>
  <si>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</si>
  <si>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</si>
  <si>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</si>
  <si>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</si>
  <si>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</si>
  <si>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</si>
  <si>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</si>
  <si>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</si>
  <si>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</si>
  <si>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</si>
  <si>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</si>
  <si>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</si>
  <si>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</si>
  <si>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</si>
  <si>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</si>
  <si>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</si>
  <si>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</si>
  <si>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</si>
  <si>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</si>
  <si>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</si>
  <si>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</si>
  <si>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</si>
  <si>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</si>
  <si>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</si>
  <si>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</si>
  <si>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</si>
  <si>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</si>
  <si>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</si>
  <si>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</si>
  <si>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</si>
  <si>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</si>
  <si>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</si>
  <si>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</si>
  <si>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</si>
  <si>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</si>
  <si>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</si>
  <si>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</si>
  <si>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</si>
  <si>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</si>
  <si>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</si>
  <si>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</si>
  <si>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</si>
  <si>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</si>
  <si>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</si>
  <si>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</si>
  <si>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</si>
  <si>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</si>
  <si>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</si>
  <si>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</si>
  <si>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</si>
  <si>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</si>
  <si>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</si>
  <si>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</si>
  <si>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</si>
  <si>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</si>
  <si>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</si>
  <si>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</si>
  <si>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</si>
  <si>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</si>
  <si>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</si>
  <si>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</si>
  <si>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</si>
  <si>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</si>
  <si>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</si>
  <si>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</si>
  <si>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</si>
  <si>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</si>
  <si>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</si>
  <si>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</si>
  <si>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</si>
  <si>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</si>
  <si>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</si>
  <si>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</si>
  <si>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</si>
  <si>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</si>
  <si>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</si>
  <si>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</si>
  <si>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</si>
  <si>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</si>
  <si>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</si>
  <si>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</si>
  <si>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</si>
  <si>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</si>
  <si>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</si>
  <si>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</si>
  <si>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</si>
  <si>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</si>
  <si>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</si>
  <si>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</si>
  <si>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</si>
  <si>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</si>
  <si>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</si>
  <si>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</si>
  <si>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</si>
  <si>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</si>
  <si>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</si>
  <si>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</si>
  <si>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</si>
  <si>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</si>
  <si>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</si>
  <si>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</si>
  <si>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</si>
  <si>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</si>
  <si>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</si>
  <si>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</si>
  <si>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</si>
  <si>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</si>
  <si>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</si>
  <si>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</si>
  <si>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</si>
  <si>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</si>
  <si>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</si>
  <si>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</si>
  <si>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</si>
  <si>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</si>
  <si>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</si>
  <si>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</si>
  <si>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</si>
  <si>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</si>
  <si>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</si>
  <si>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</si>
  <si>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</si>
  <si>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</si>
  <si>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</si>
  <si>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</si>
  <si>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</si>
  <si>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</si>
  <si>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</si>
  <si>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</si>
  <si>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</si>
  <si>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</si>
  <si>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</si>
  <si>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</si>
  <si>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</si>
  <si>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</si>
  <si>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</si>
  <si>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</si>
  <si>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</si>
  <si>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</si>
  <si>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</si>
  <si>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</si>
  <si>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</si>
  <si>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</si>
  <si>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</si>
  <si>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</si>
  <si>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</si>
  <si>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</si>
  <si>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</si>
  <si>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</si>
  <si>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</si>
  <si>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</si>
  <si>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</si>
  <si>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</si>
  <si>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</si>
  <si>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</si>
  <si>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</si>
  <si>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</si>
  <si>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</si>
  <si>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</si>
  <si>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</si>
  <si>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</si>
  <si>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</si>
  <si>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</si>
  <si>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</si>
  <si>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</si>
  <si>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</si>
  <si>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</si>
  <si>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</si>
  <si>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</si>
  <si>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</si>
  <si>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</si>
  <si>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</si>
  <si>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</si>
  <si>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</si>
  <si>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</si>
  <si>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</si>
  <si>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</si>
  <si>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</si>
  <si>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</si>
  <si>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</si>
  <si>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</si>
  <si>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</si>
  <si>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</si>
  <si>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</si>
  <si>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</si>
  <si>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</si>
  <si>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</si>
  <si>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</si>
  <si>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</si>
  <si>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</si>
  <si>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</si>
  <si>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</si>
  <si>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</si>
  <si>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</si>
  <si>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</si>
  <si>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</si>
  <si>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</si>
  <si>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</si>
  <si>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</si>
  <si>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</si>
  <si>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</si>
  <si>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</si>
  <si>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</si>
  <si>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</si>
  <si>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</si>
  <si>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</si>
  <si>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</si>
  <si>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</si>
  <si>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</si>
  <si>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</si>
  <si>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</si>
  <si>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</si>
  <si>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</si>
  <si>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</si>
  <si>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</si>
  <si>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</si>
  <si>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</si>
  <si>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</si>
  <si>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</si>
  <si>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</si>
  <si>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</si>
  <si>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</si>
  <si>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</si>
  <si>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</si>
  <si>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</si>
  <si>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</si>
  <si>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</si>
  <si>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</si>
  <si>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</si>
  <si>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</si>
  <si>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</si>
  <si>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</si>
  <si>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</si>
  <si>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</si>
  <si>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</si>
  <si>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</si>
  <si>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</si>
  <si>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</si>
  <si>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</si>
  <si>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</si>
  <si>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</si>
  <si>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</si>
  <si>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</si>
  <si>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</si>
  <si>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</si>
  <si>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</si>
  <si>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</si>
  <si>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</si>
  <si>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</si>
  <si>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</si>
  <si>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</si>
  <si>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</si>
  <si>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</si>
  <si>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</si>
  <si>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</si>
  <si>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</si>
  <si>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</si>
  <si>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</si>
  <si>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</si>
  <si>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</si>
  <si>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</si>
  <si>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</si>
  <si>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</si>
  <si>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</si>
  <si>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</si>
  <si>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</si>
  <si>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</si>
  <si>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</si>
  <si>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</si>
  <si>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</si>
  <si>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</si>
  <si>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</si>
  <si>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</si>
  <si>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</si>
  <si>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</si>
  <si>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</si>
  <si>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</si>
  <si>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</si>
  <si>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</si>
  <si>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</si>
  <si>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</si>
  <si>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</si>
  <si>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</si>
  <si>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</si>
  <si>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</si>
  <si>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</si>
  <si>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</si>
  <si>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</si>
  <si>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</si>
  <si>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</si>
  <si>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</si>
  <si>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</si>
  <si>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</si>
  <si>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</si>
  <si>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</si>
  <si>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</si>
  <si>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</si>
  <si>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</si>
  <si>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</si>
  <si>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</si>
  <si>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</si>
  <si>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</si>
  <si>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</si>
  <si>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</si>
  <si>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</si>
  <si>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</si>
  <si>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</si>
  <si>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</si>
  <si>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</si>
  <si>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</si>
  <si>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</si>
  <si>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</si>
  <si>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</si>
  <si>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</si>
  <si>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</si>
  <si>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</si>
  <si>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</si>
  <si>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</si>
  <si>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</si>
  <si>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</si>
  <si>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</si>
  <si>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</si>
  <si>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</si>
  <si>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</si>
  <si>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</si>
  <si>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</si>
  <si>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</si>
  <si>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</si>
  <si>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</si>
  <si>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</si>
  <si>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</si>
  <si>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</si>
  <si>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</si>
  <si>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</si>
  <si>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</si>
  <si>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</si>
  <si>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</si>
  <si>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</si>
  <si>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</si>
  <si>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</si>
  <si>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</si>
  <si>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</si>
  <si>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</si>
  <si>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</si>
  <si>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</si>
  <si>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</si>
  <si>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</si>
  <si>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</si>
  <si>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</si>
  <si>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</si>
  <si>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</si>
  <si>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</si>
  <si>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</si>
  <si>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</si>
  <si>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</si>
  <si>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</si>
  <si>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</si>
  <si>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</si>
  <si>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</si>
  <si>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</si>
  <si>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</si>
  <si>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</si>
  <si>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</si>
  <si>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</si>
  <si>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</si>
  <si>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</si>
  <si>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</si>
  <si>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</si>
  <si>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</si>
  <si>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</si>
  <si>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</si>
  <si>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</si>
  <si>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</si>
  <si>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</si>
  <si>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</si>
  <si>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</si>
  <si>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</si>
  <si>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</si>
  <si>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</si>
  <si>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</si>
  <si>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</si>
  <si>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</si>
  <si>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</si>
  <si>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</si>
  <si>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</si>
  <si>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</si>
  <si>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</si>
  <si>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</si>
  <si>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</si>
  <si>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</si>
  <si>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</si>
  <si>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</si>
  <si>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</si>
  <si>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</si>
  <si>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</si>
  <si>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</si>
  <si>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</si>
  <si>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</si>
  <si>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</si>
  <si>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</si>
  <si>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</si>
  <si>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</si>
  <si>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</si>
  <si>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</si>
  <si>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</si>
  <si>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</si>
  <si>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</si>
  <si>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</si>
  <si>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</si>
  <si>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</si>
  <si>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</si>
  <si>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</si>
  <si>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</si>
  <si>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</si>
  <si>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</si>
  <si>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</si>
  <si>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</si>
  <si>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</si>
  <si>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</si>
  <si>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</si>
  <si>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</si>
  <si>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</si>
  <si>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</si>
  <si>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</si>
  <si>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</si>
  <si>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</si>
  <si>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</si>
  <si>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</si>
  <si>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</si>
  <si>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</si>
  <si>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</si>
  <si>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</si>
  <si>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</si>
  <si>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</si>
  <si>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</si>
  <si>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</si>
  <si>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</si>
  <si>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</si>
  <si>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</si>
  <si>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</si>
  <si>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</si>
  <si>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</si>
  <si>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</si>
  <si>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</si>
  <si>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</si>
  <si>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</si>
  <si>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</si>
  <si>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</si>
  <si>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</si>
  <si>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</si>
  <si>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</si>
  <si>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</si>
  <si>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</si>
  <si>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</si>
  <si>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</si>
  <si>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</si>
  <si>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</si>
  <si>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</si>
  <si>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</si>
  <si>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</si>
  <si>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</si>
  <si>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</si>
  <si>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</si>
  <si>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</si>
  <si>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</si>
  <si>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</si>
  <si>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</si>
  <si>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</si>
  <si>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</si>
  <si>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</si>
  <si>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</si>
  <si>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</si>
  <si>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</si>
  <si>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</si>
  <si>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</si>
  <si>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</si>
  <si>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</si>
  <si>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</si>
  <si>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</si>
  <si>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</si>
  <si>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</si>
  <si>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</si>
  <si>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</si>
  <si>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</si>
  <si>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</si>
  <si>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</si>
  <si>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</si>
  <si>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</si>
  <si>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</si>
  <si>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</si>
  <si>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</si>
  <si>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</si>
  <si>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</si>
  <si>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</si>
  <si>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</si>
  <si>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</si>
  <si>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</si>
  <si>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</si>
  <si>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</si>
  <si>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</si>
  <si>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</si>
  <si>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</si>
  <si>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</si>
  <si>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</si>
  <si>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</si>
  <si>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</si>
  <si>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</si>
  <si>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</si>
  <si>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</si>
  <si>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</si>
  <si>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</si>
  <si>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</si>
  <si>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</si>
  <si>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</si>
  <si>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</si>
  <si>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</si>
  <si>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</si>
  <si>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</si>
  <si>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</si>
  <si>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</si>
  <si>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</si>
  <si>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</si>
  <si>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</si>
  <si>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</si>
  <si>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</si>
  <si>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</si>
  <si>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</si>
  <si>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</si>
  <si>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</si>
  <si>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</si>
  <si>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</si>
  <si>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</si>
  <si>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</si>
  <si>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</si>
  <si>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</si>
  <si>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</si>
  <si>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</si>
  <si>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</si>
  <si>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</si>
  <si>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</si>
  <si>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</si>
  <si>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</si>
  <si>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</si>
  <si>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</si>
  <si>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</si>
  <si>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</si>
  <si>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</si>
  <si>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</si>
  <si>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</si>
  <si>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</si>
  <si>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</si>
  <si>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</si>
  <si>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</si>
  <si>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</si>
  <si>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</si>
  <si>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</si>
  <si>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</si>
  <si>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</si>
  <si>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</si>
  <si>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</si>
  <si>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</si>
  <si>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</si>
  <si>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</si>
  <si>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</si>
  <si>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</si>
  <si>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</si>
  <si>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</si>
  <si>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</si>
  <si>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</si>
  <si>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</si>
  <si>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</si>
  <si>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</si>
  <si>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</si>
  <si>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</si>
  <si>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</si>
  <si>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</si>
  <si>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</si>
  <si>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</si>
  <si>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</si>
  <si>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</si>
  <si>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</si>
  <si>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</si>
  <si>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</si>
  <si>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</si>
  <si>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</si>
  <si>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</si>
  <si>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</si>
  <si>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</si>
  <si>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</si>
  <si>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</si>
  <si>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</si>
  <si>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</si>
  <si>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</si>
  <si>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</si>
  <si>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</si>
  <si>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</si>
  <si>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</si>
  <si>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</si>
  <si>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</si>
  <si>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</si>
  <si>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</si>
  <si>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</si>
  <si>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</si>
  <si>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</si>
  <si>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</si>
  <si>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</si>
  <si>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</si>
  <si>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</si>
  <si>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</si>
  <si>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</si>
  <si>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</si>
  <si>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</si>
  <si>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</si>
  <si>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</si>
  <si>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</si>
  <si>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</si>
  <si>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</si>
  <si>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</si>
  <si>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</si>
  <si>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</si>
  <si>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</si>
  <si>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</si>
  <si>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</si>
  <si>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</si>
  <si>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</si>
  <si>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</si>
  <si>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</si>
  <si>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</si>
  <si>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</si>
  <si>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</si>
  <si>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</si>
  <si>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</si>
  <si>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</si>
  <si>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</si>
  <si>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</si>
  <si>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</si>
  <si>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</si>
  <si>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</si>
  <si>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</si>
  <si>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</si>
  <si>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</si>
  <si>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</si>
  <si>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</si>
  <si>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</si>
  <si>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</si>
  <si>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</si>
  <si>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</si>
  <si>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</si>
  <si>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</si>
  <si>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</si>
  <si>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</si>
  <si>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</si>
  <si>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</si>
  <si>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</si>
  <si>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</si>
  <si>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</si>
  <si>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</si>
  <si>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</si>
  <si>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</si>
  <si>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</si>
  <si>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</si>
  <si>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</si>
  <si>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</si>
  <si>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</si>
  <si>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</si>
  <si>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</si>
  <si>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</si>
  <si>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</si>
  <si>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</si>
  <si>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</si>
  <si>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</si>
  <si>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</si>
  <si>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</si>
  <si>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</si>
  <si>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</si>
  <si>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</si>
  <si>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</si>
  <si>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</si>
  <si>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</si>
  <si>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</si>
  <si>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</si>
  <si>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</si>
  <si>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</si>
  <si>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</si>
  <si>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</si>
  <si>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</si>
  <si>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</si>
  <si>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</si>
  <si>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</si>
  <si>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</si>
  <si>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</si>
  <si>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</si>
  <si>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</si>
  <si>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</si>
  <si>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</si>
  <si>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</si>
  <si>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</si>
  <si>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</si>
  <si>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</si>
  <si>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</si>
  <si>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</si>
  <si>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</si>
  <si>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</si>
  <si>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</si>
  <si>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</si>
  <si>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</si>
  <si>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</si>
  <si>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</si>
  <si>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</si>
  <si>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</si>
  <si>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</si>
  <si>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</si>
  <si>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</si>
  <si>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</si>
  <si>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</si>
  <si>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</si>
  <si>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</si>
  <si>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</si>
  <si>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</si>
  <si>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</si>
  <si>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</si>
  <si>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</si>
  <si>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</si>
  <si>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</si>
  <si>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</si>
  <si>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</si>
  <si>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</si>
  <si>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</si>
  <si>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</si>
  <si>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</si>
  <si>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</si>
  <si>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</si>
  <si>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</si>
  <si>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</si>
  <si>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</si>
  <si>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</si>
  <si>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</si>
  <si>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</si>
  <si>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</si>
  <si>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</si>
  <si>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</si>
  <si>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</si>
  <si>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</si>
  <si>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</si>
  <si>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</si>
  <si>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</si>
  <si>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</si>
  <si>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</si>
  <si>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</si>
  <si>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</si>
  <si>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</si>
  <si>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</si>
  <si>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</si>
  <si>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</si>
  <si>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</si>
  <si>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</si>
  <si>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</si>
  <si>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</si>
  <si>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</si>
  <si>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</si>
  <si>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</si>
  <si>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</si>
  <si>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</si>
  <si>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</si>
  <si>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</si>
  <si>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</si>
  <si>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</si>
  <si>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</si>
  <si>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</si>
  <si>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</si>
  <si>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</si>
  <si>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</si>
  <si>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</si>
  <si>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</si>
  <si>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</si>
  <si>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</si>
  <si>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</si>
  <si>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</si>
  <si>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</si>
  <si>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</si>
  <si>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</si>
  <si>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</si>
  <si>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</si>
  <si>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</si>
  <si>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</si>
  <si>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</si>
  <si>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</si>
  <si>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</si>
  <si>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</si>
  <si>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</si>
  <si>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</si>
  <si>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</si>
  <si>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</si>
  <si>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</si>
  <si>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</si>
  <si>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</si>
  <si>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</si>
  <si>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</si>
  <si>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</si>
  <si>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</si>
  <si>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</si>
  <si>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</si>
  <si>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</si>
  <si>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</si>
  <si>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</si>
  <si>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</si>
  <si>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</si>
  <si>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</si>
  <si>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</si>
  <si>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</si>
  <si>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</si>
  <si>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</si>
  <si>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</si>
  <si>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</si>
  <si>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</si>
  <si>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</si>
  <si>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</si>
  <si>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</si>
  <si>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</si>
  <si>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</si>
  <si>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</si>
  <si>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</si>
  <si>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</si>
  <si>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</si>
  <si>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</si>
  <si>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</si>
  <si>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</si>
  <si>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</si>
  <si>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</si>
  <si>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</si>
  <si>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</si>
  <si>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</si>
  <si>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</si>
  <si>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</si>
  <si>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</si>
  <si>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</si>
  <si>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</si>
  <si>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</si>
  <si>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</si>
  <si>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</si>
  <si>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</si>
  <si>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</si>
  <si>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</si>
  <si>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</si>
  <si>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</si>
  <si>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</si>
  <si>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</si>
  <si>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</si>
  <si>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</si>
  <si>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</si>
  <si>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</si>
  <si>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</si>
  <si>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</si>
  <si>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</si>
  <si>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</si>
  <si>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</si>
  <si>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</si>
  <si>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</si>
  <si>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</si>
  <si>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</si>
  <si>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</si>
  <si>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</si>
  <si>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</si>
  <si>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</si>
  <si>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</si>
  <si>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</si>
  <si>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</si>
  <si>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</si>
  <si>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</si>
  <si>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</si>
  <si>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</si>
  <si>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</si>
  <si>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</si>
  <si>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</si>
  <si>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</si>
  <si>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</si>
  <si>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</si>
  <si>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</si>
  <si>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</si>
  <si>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</si>
  <si>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</si>
  <si>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</si>
  <si>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</si>
  <si>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</si>
  <si>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</si>
  <si>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</si>
  <si>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</si>
  <si>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</si>
  <si>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</si>
  <si>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</si>
  <si>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</si>
  <si>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</si>
  <si>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</si>
  <si>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</si>
  <si>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</si>
  <si>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</si>
  <si>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</si>
  <si>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</si>
  <si>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</si>
  <si>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</si>
  <si>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</si>
  <si>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</si>
  <si>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</si>
  <si>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</si>
  <si>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</si>
  <si>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</si>
  <si>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</si>
  <si>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</si>
  <si>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</si>
  <si>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</si>
  <si>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</si>
  <si>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</si>
  <si>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</si>
  <si>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</si>
  <si>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</si>
  <si>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</si>
  <si>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</si>
  <si>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</si>
  <si>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</si>
  <si>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</si>
  <si>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</si>
  <si>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</si>
  <si>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</si>
  <si>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</si>
  <si>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</si>
  <si>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</si>
  <si>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</si>
  <si>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</si>
  <si>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</si>
  <si>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</si>
  <si>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</si>
  <si>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</si>
  <si>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</si>
  <si>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</si>
  <si>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</si>
  <si>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</si>
  <si>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</si>
  <si>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</si>
  <si>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</si>
  <si>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</si>
  <si>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</si>
  <si>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</si>
  <si>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</si>
  <si>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</si>
  <si>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</si>
  <si>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</si>
  <si>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</si>
  <si>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</si>
  <si>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</si>
  <si>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</si>
  <si>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</si>
  <si>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</si>
  <si>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</si>
  <si>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</si>
  <si>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</si>
  <si>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</si>
  <si>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</si>
  <si>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</si>
  <si>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</si>
  <si>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</si>
  <si>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</si>
  <si>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</si>
  <si>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</si>
  <si>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</si>
  <si>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</si>
  <si>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</si>
  <si>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</si>
  <si>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</si>
  <si>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</si>
  <si>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</si>
  <si>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</si>
  <si>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</si>
  <si>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</si>
  <si>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</si>
  <si>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</si>
  <si>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</si>
  <si>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</si>
  <si>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</si>
  <si>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</si>
  <si>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</si>
  <si>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</si>
  <si>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</si>
  <si>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</si>
  <si>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</si>
  <si>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</si>
  <si>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</si>
  <si>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</si>
  <si>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</si>
  <si>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</si>
  <si>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</si>
  <si>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</si>
  <si>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</si>
  <si>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</si>
  <si>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</si>
  <si>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</si>
  <si>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</si>
  <si>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</si>
  <si>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</si>
  <si>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</si>
  <si>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</si>
  <si>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</si>
  <si>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</si>
  <si>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</si>
  <si>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</si>
  <si>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</si>
  <si>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</si>
  <si>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</si>
  <si>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</si>
  <si>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</si>
  <si>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</si>
  <si>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</si>
  <si>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</si>
  <si>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</si>
  <si>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</si>
  <si>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</si>
  <si>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</si>
  <si>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</si>
  <si>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</si>
  <si>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</si>
  <si>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</si>
  <si>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</si>
  <si>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</si>
  <si>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</si>
  <si>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</si>
  <si>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</si>
  <si>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</si>
  <si>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</si>
  <si>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</si>
  <si>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</si>
  <si>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</si>
  <si>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</si>
  <si>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</si>
  <si>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</si>
  <si>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</si>
  <si>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</si>
  <si>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</si>
  <si>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</si>
  <si>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</si>
  <si>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</si>
  <si>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</si>
  <si>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</si>
  <si>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</si>
  <si>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</si>
  <si>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</si>
  <si>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</si>
  <si>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</si>
  <si>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</si>
  <si>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</si>
  <si>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</si>
  <si>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</si>
  <si>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</si>
  <si>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</si>
  <si>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</si>
  <si>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</si>
  <si>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</si>
  <si>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</si>
  <si>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</si>
  <si>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</si>
  <si>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</si>
  <si>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</si>
  <si>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</si>
  <si>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</si>
  <si>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</si>
  <si>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</si>
  <si>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</si>
  <si>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</si>
  <si>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</si>
  <si>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</si>
  <si>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</si>
  <si>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</si>
  <si>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</si>
  <si>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</si>
  <si>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</si>
  <si>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</si>
  <si>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</si>
  <si>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</si>
  <si>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</si>
  <si>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</si>
  <si>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</si>
  <si>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</si>
  <si>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</si>
  <si>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</si>
  <si>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</si>
  <si>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</si>
  <si>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</si>
  <si>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</si>
  <si>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</si>
  <si>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</si>
  <si>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</si>
  <si>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</si>
  <si>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</si>
  <si>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</si>
  <si>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</si>
  <si>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</si>
  <si>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</si>
  <si>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</si>
  <si>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</si>
  <si>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</si>
  <si>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</si>
  <si>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</si>
  <si>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</si>
  <si>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</si>
  <si>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</si>
  <si>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</si>
  <si>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</si>
  <si>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</si>
  <si>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</si>
  <si>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</si>
  <si>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</si>
  <si>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</si>
  <si>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</si>
  <si>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</si>
  <si>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</si>
  <si>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</si>
  <si>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</si>
  <si>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</si>
  <si>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</si>
  <si>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</si>
  <si>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</si>
  <si>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</si>
  <si>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</si>
  <si>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</si>
  <si>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</si>
  <si>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</si>
  <si>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</si>
  <si>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</si>
  <si>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</si>
  <si>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</si>
  <si>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</si>
  <si>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</si>
  <si>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</si>
  <si>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</si>
  <si>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</si>
  <si>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</si>
  <si>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</si>
  <si>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</si>
  <si>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</si>
  <si>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</si>
  <si>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</si>
  <si>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</si>
  <si>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</si>
  <si>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</si>
  <si>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</si>
  <si>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</si>
  <si>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</si>
  <si>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</si>
  <si>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</si>
  <si>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</si>
  <si>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</si>
  <si>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</si>
  <si>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</si>
  <si>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</si>
  <si>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</si>
  <si>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</si>
  <si>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</si>
  <si>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</si>
  <si>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</si>
  <si>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</si>
  <si>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</si>
  <si>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</si>
  <si>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</si>
  <si>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</si>
  <si>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</si>
  <si>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</si>
  <si>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</si>
  <si>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</si>
  <si>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</si>
  <si>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</si>
  <si>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</si>
  <si>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</si>
  <si>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</si>
  <si>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</si>
  <si>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</si>
  <si>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</si>
  <si>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</si>
  <si>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</si>
  <si>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</si>
  <si>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</si>
  <si>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</si>
  <si>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</si>
  <si>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</si>
  <si>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</si>
  <si>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</si>
  <si>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</si>
  <si>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</si>
  <si>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</si>
  <si>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</si>
  <si>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</si>
  <si>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</si>
  <si>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</si>
  <si>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</si>
  <si>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</si>
  <si>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</si>
  <si>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</si>
  <si>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</si>
  <si>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</si>
  <si>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</si>
  <si>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</si>
  <si>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</si>
  <si>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</si>
  <si>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</si>
  <si>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</si>
  <si>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</si>
  <si>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</si>
  <si>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</si>
  <si>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</si>
  <si>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</si>
  <si>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</si>
  <si>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</si>
  <si>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</si>
  <si>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</si>
  <si>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</si>
  <si>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</si>
  <si>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</si>
  <si>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</si>
  <si>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</si>
  <si>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</si>
  <si>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</si>
  <si>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</si>
  <si>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</si>
  <si>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</si>
  <si>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</si>
  <si>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</si>
  <si>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</si>
  <si>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</si>
  <si>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</si>
  <si>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</si>
  <si>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</si>
  <si>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</si>
  <si>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</si>
  <si>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</si>
  <si>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</si>
  <si>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</si>
  <si>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</si>
  <si>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</si>
  <si>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</si>
  <si>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</si>
  <si>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</si>
  <si>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</si>
  <si>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</si>
  <si>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</si>
  <si>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</si>
  <si>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</si>
  <si>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</si>
  <si>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</si>
  <si>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</si>
  <si>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</si>
  <si>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</si>
  <si>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</si>
  <si>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</si>
  <si>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</si>
  <si>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</si>
  <si>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</si>
  <si>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</si>
  <si>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</si>
  <si>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</si>
  <si>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</si>
  <si>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</si>
  <si>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</si>
  <si>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</si>
  <si>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</si>
  <si>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</si>
  <si>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</si>
  <si>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</si>
  <si>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</si>
  <si>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</si>
  <si>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</si>
  <si>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</si>
  <si>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</si>
  <si>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</si>
  <si>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</si>
  <si>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</si>
  <si>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</si>
  <si>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</si>
  <si>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</si>
  <si>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</si>
  <si>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</si>
  <si>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</si>
  <si>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</si>
  <si>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</si>
  <si>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</si>
  <si>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</si>
  <si>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</si>
  <si>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</si>
  <si>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</si>
  <si>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</si>
  <si>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</si>
  <si>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</si>
  <si>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</si>
  <si>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</si>
  <si>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</si>
  <si>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</si>
  <si>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</si>
  <si>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</si>
  <si>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</si>
  <si>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</si>
  <si>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</si>
  <si>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</si>
  <si>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</si>
  <si>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</si>
  <si>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</si>
  <si>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</si>
  <si>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</si>
  <si>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</si>
  <si>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</si>
  <si>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</si>
  <si>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</si>
  <si>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</si>
  <si>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</si>
  <si>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</si>
  <si>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</si>
  <si>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</si>
  <si>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</si>
  <si>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</si>
  <si>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</si>
  <si>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</si>
  <si>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</si>
  <si>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</si>
  <si>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</si>
  <si>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</si>
  <si>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</si>
  <si>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</si>
  <si>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</si>
  <si>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</si>
  <si>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</si>
  <si>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</si>
  <si>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</si>
  <si>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</si>
  <si>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</si>
  <si>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</si>
  <si>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</si>
  <si>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</si>
  <si>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</si>
  <si>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</si>
  <si>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</si>
  <si>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</si>
  <si>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</si>
  <si>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</si>
  <si>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</si>
  <si>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</si>
  <si>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</si>
  <si>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</si>
  <si>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</si>
  <si>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</si>
  <si>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</si>
  <si>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</si>
  <si>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</si>
  <si>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</si>
  <si>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</si>
  <si>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</si>
  <si>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</si>
  <si>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</si>
  <si>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</si>
  <si>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</si>
  <si>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</si>
  <si>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</si>
  <si>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</si>
  <si>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</si>
  <si>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</si>
  <si>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</si>
  <si>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</si>
  <si>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</si>
  <si>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</si>
  <si>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</si>
  <si>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</si>
  <si>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</si>
  <si>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</si>
  <si>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</si>
  <si>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</si>
  <si>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</si>
  <si>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</si>
  <si>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</si>
  <si>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</si>
  <si>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</si>
  <si>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</si>
  <si>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</si>
  <si>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</si>
  <si>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</si>
  <si>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</si>
  <si>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</si>
  <si>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</si>
  <si>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</si>
  <si>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</si>
  <si>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</si>
  <si>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</si>
  <si>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</si>
  <si>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</si>
  <si>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</si>
  <si>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</si>
  <si>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</si>
  <si>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</si>
  <si>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</si>
  <si>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</si>
  <si>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</si>
  <si>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</si>
  <si>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</si>
  <si>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</si>
  <si>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</si>
  <si>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</si>
  <si>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</si>
  <si>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</si>
  <si>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</si>
  <si>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</si>
  <si>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</si>
  <si>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</si>
  <si>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</si>
  <si>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</si>
  <si>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</si>
  <si>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</si>
  <si>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</si>
  <si>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</si>
  <si>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</si>
  <si>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</si>
  <si>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</si>
  <si>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</si>
  <si>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</si>
  <si>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</si>
  <si>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</si>
  <si>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</si>
  <si>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</si>
  <si>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</si>
  <si>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</si>
  <si>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</si>
  <si>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</si>
  <si>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</si>
  <si>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</si>
  <si>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</si>
  <si>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</si>
  <si>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</si>
  <si>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</si>
  <si>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</si>
  <si>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</si>
  <si>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</si>
  <si>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</si>
  <si>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</si>
  <si>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</si>
  <si>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</si>
  <si>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</si>
  <si>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</si>
  <si>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</si>
  <si>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</si>
  <si>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</si>
  <si>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</si>
  <si>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</si>
  <si>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</si>
  <si>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</si>
  <si>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</si>
  <si>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</si>
  <si>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</si>
  <si>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</si>
  <si>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</si>
  <si>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</si>
  <si>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</si>
  <si>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</si>
  <si>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</si>
  <si>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</si>
  <si>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</si>
  <si>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</si>
  <si>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</si>
  <si>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</si>
  <si>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</si>
  <si>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</si>
  <si>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</si>
  <si>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</si>
  <si>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</si>
  <si>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</si>
  <si>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</si>
  <si>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</si>
  <si>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</si>
  <si>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</si>
  <si>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</si>
  <si>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</si>
  <si>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</si>
  <si>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</si>
  <si>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</si>
  <si>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</si>
  <si>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</si>
  <si>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</si>
  <si>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</si>
  <si>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</si>
  <si>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</si>
  <si>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</si>
  <si>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</si>
  <si>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</si>
  <si>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</si>
  <si>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</si>
  <si>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</si>
  <si>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</si>
  <si>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</si>
  <si>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</si>
  <si>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</si>
  <si>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</si>
  <si>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</si>
  <si>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</si>
  <si>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</si>
  <si>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</si>
  <si>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</si>
  <si>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</si>
  <si>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</si>
  <si>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</si>
  <si>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</si>
  <si>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</si>
  <si>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</si>
  <si>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</si>
  <si>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</si>
  <si>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</si>
  <si>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</si>
  <si>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</si>
  <si>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</si>
  <si>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</si>
  <si>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</si>
  <si>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</si>
  <si>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</si>
  <si>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</si>
  <si>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</si>
  <si>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</si>
  <si>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</si>
  <si>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</si>
  <si>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</si>
  <si>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</si>
  <si>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</si>
  <si>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</si>
  <si>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</si>
  <si>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</si>
  <si>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</si>
  <si>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</si>
  <si>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</si>
  <si>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</si>
  <si>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</si>
  <si>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</si>
  <si>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</si>
  <si>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</si>
  <si>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</si>
  <si>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</si>
  <si>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</si>
  <si>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</si>
  <si>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</si>
  <si>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</si>
  <si>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</si>
  <si>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</si>
  <si>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</si>
  <si>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</si>
  <si>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</si>
  <si>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</si>
  <si>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</si>
  <si>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</si>
  <si>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</si>
  <si>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</si>
  <si>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</si>
  <si>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</si>
  <si>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</si>
  <si>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</si>
  <si>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</si>
  <si>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</si>
  <si>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</si>
  <si>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</si>
  <si>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</si>
  <si>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</si>
  <si>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</si>
  <si>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</si>
  <si>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</si>
  <si>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</si>
  <si>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</si>
  <si>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</si>
  <si>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</si>
  <si>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</si>
  <si>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</si>
  <si>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</si>
  <si>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</si>
  <si>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</si>
  <si>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</si>
  <si>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</si>
  <si>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</si>
  <si>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</si>
  <si>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</si>
  <si>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</si>
  <si>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</si>
  <si>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</si>
  <si>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</si>
  <si>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</si>
  <si>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</si>
  <si>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</si>
  <si>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</si>
  <si>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</si>
  <si>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</si>
  <si>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</si>
  <si>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</si>
  <si>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</si>
  <si>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</si>
  <si>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</si>
  <si>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</si>
  <si>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</si>
  <si>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</si>
  <si>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</si>
  <si>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</si>
  <si>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</si>
  <si>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</si>
  <si>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</si>
  <si>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</si>
  <si>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</si>
  <si>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</si>
  <si>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</si>
  <si>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</si>
  <si>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</si>
  <si>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</si>
  <si>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</si>
  <si>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</si>
  <si>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</si>
  <si>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</si>
  <si>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</si>
  <si>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</si>
  <si>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</si>
  <si>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</si>
  <si>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</si>
  <si>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</si>
  <si>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</si>
  <si>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</si>
  <si>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</si>
  <si>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</si>
  <si>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</si>
  <si>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</si>
  <si>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</si>
  <si>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</si>
  <si>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</si>
  <si>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</si>
  <si>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</si>
  <si>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</si>
  <si>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</si>
  <si>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</si>
  <si>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</si>
  <si>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</si>
  <si>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</si>
  <si>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</si>
  <si>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</si>
  <si>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</si>
  <si>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</si>
  <si>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</si>
  <si>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</si>
  <si>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</si>
  <si>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</si>
  <si>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</si>
  <si>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</si>
  <si>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</si>
  <si>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</si>
  <si>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</si>
  <si>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</si>
  <si>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</si>
  <si>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</si>
  <si>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</si>
  <si>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</si>
  <si>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</si>
  <si>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</si>
  <si>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</si>
  <si>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</si>
  <si>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</si>
  <si>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</si>
  <si>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</si>
  <si>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</si>
  <si>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</si>
  <si>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</si>
  <si>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</si>
  <si>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</si>
  <si>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</si>
  <si>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</si>
  <si>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</si>
  <si>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</si>
  <si>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</si>
  <si>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</si>
  <si>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</si>
  <si>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</si>
  <si>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</si>
  <si>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</si>
  <si>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</si>
  <si>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</si>
  <si>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</si>
  <si>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</si>
  <si>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</si>
  <si>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</si>
  <si>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</si>
  <si>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</si>
  <si>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</si>
  <si>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</si>
  <si>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</si>
  <si>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</si>
  <si>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</si>
  <si>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</si>
  <si>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</si>
  <si>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</si>
  <si>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</si>
  <si>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</si>
  <si>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</si>
  <si>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</si>
  <si>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</si>
  <si>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</si>
  <si>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</si>
  <si>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</si>
  <si>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</si>
  <si>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</si>
  <si>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</si>
  <si>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</si>
  <si>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</si>
  <si>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</si>
  <si>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</si>
  <si>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</si>
  <si>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</si>
  <si>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</si>
  <si>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</si>
  <si>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</si>
  <si>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</si>
  <si>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</si>
  <si>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</si>
  <si>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</si>
  <si>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</si>
  <si>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</si>
  <si>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</si>
  <si>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</si>
  <si>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</si>
  <si>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</si>
  <si>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</si>
  <si>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</si>
  <si>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</si>
  <si>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</si>
  <si>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</si>
  <si>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</si>
  <si>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</si>
  <si>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</si>
  <si>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</si>
  <si>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</si>
  <si>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</si>
  <si>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</si>
  <si>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</si>
  <si>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</si>
  <si>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</si>
  <si>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</si>
  <si>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</si>
  <si>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</si>
  <si>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</si>
  <si>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</si>
  <si>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</si>
  <si>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</si>
  <si>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</si>
  <si>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</si>
  <si>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</si>
  <si>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</si>
  <si>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</si>
  <si>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</si>
  <si>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</si>
  <si>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</si>
  <si>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</si>
  <si>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</si>
  <si>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</si>
  <si>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</si>
  <si>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</si>
  <si>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</si>
  <si>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</si>
  <si>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</si>
  <si>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</si>
  <si>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</si>
  <si>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</si>
  <si>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</si>
  <si>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</si>
  <si>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</si>
  <si>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</si>
  <si>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</si>
  <si>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</si>
  <si>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</si>
  <si>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</si>
  <si>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</si>
  <si>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</si>
  <si>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</si>
  <si>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</si>
  <si>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</si>
  <si>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</si>
  <si>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</si>
  <si>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</si>
  <si>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</si>
  <si>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</si>
  <si>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</si>
  <si>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</si>
  <si>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</si>
  <si>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</si>
  <si>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</si>
  <si>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</si>
  <si>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</si>
  <si>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</si>
  <si>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</si>
  <si>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</si>
  <si>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</si>
  <si>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</si>
  <si>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</si>
  <si>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</si>
  <si>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</si>
  <si>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</si>
  <si>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</si>
  <si>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</si>
  <si>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</si>
  <si>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</si>
  <si>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</si>
  <si>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</si>
  <si>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</si>
  <si>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</si>
  <si>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</si>
  <si>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</si>
  <si>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</si>
  <si>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</si>
  <si>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</si>
  <si>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</si>
  <si>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</si>
  <si>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</si>
  <si>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</si>
  <si>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</si>
  <si>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</si>
  <si>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</si>
  <si>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</si>
  <si>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</si>
  <si>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</si>
  <si>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</si>
  <si>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</si>
  <si>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</si>
  <si>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</si>
  <si>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</si>
  <si>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</si>
  <si>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</si>
  <si>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</si>
  <si>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</si>
  <si>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</si>
  <si>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</si>
  <si>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</si>
  <si>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</si>
  <si>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</si>
  <si>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</si>
  <si>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</si>
  <si>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</si>
  <si>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</si>
  <si>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</si>
  <si>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</si>
  <si>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</si>
  <si>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</si>
  <si>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</si>
  <si>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</si>
  <si>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</si>
  <si>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</si>
  <si>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</si>
  <si>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</si>
  <si>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</si>
  <si>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</si>
  <si>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</si>
  <si>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</si>
  <si>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</si>
  <si>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</si>
  <si>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</si>
  <si>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</si>
  <si>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</si>
  <si>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</si>
  <si>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</si>
  <si>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</si>
  <si>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</si>
  <si>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</si>
  <si>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</si>
  <si>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</si>
  <si>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</si>
  <si>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</si>
  <si>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</si>
  <si>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</si>
  <si>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</si>
  <si>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</si>
  <si>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</si>
  <si>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</si>
  <si>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</si>
  <si>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</si>
  <si>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</si>
  <si>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</si>
  <si>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</si>
  <si>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</si>
  <si>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</si>
  <si>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</si>
  <si>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</si>
  <si>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</si>
  <si>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</si>
  <si>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</si>
  <si>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</si>
  <si>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</si>
  <si>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</si>
  <si>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</si>
  <si>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</si>
  <si>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</si>
  <si>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</si>
  <si>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</si>
  <si>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</si>
  <si>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</si>
  <si>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</si>
  <si>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</si>
  <si>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</si>
  <si>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</si>
  <si>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</si>
  <si>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</si>
  <si>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</si>
  <si>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</si>
  <si>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</si>
  <si>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</si>
  <si>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</si>
  <si>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</si>
  <si>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</si>
  <si>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</si>
  <si>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</si>
  <si>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</si>
  <si>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</si>
  <si>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</si>
  <si>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</si>
  <si>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</si>
  <si>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</si>
  <si>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</si>
  <si>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</si>
  <si>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</si>
  <si>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</si>
  <si>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</si>
  <si>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</si>
  <si>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</si>
  <si>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</si>
  <si>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</si>
  <si>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</si>
  <si>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</si>
  <si>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</si>
  <si>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</si>
  <si>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</si>
  <si>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</si>
  <si>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</si>
  <si>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</si>
  <si>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</si>
  <si>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</si>
  <si>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</si>
  <si>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</si>
  <si>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</si>
  <si>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</si>
  <si>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</si>
  <si>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</si>
  <si>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</si>
  <si>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</si>
  <si>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</si>
  <si>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</si>
  <si>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</si>
  <si>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</si>
  <si>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</si>
  <si>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</si>
  <si>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</si>
  <si>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</si>
  <si>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</si>
  <si>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</si>
  <si>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</si>
  <si>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</si>
  <si>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</si>
  <si>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</si>
  <si>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</si>
  <si>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</si>
  <si>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</si>
  <si>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</si>
  <si>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</si>
  <si>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</si>
  <si>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</si>
  <si>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</si>
  <si>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</si>
  <si>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</si>
  <si>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</si>
  <si>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</si>
  <si>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</si>
  <si>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</si>
  <si>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</si>
  <si>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</si>
  <si>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</si>
  <si>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</si>
  <si>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</si>
  <si>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</si>
  <si>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</si>
  <si>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</si>
  <si>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</si>
  <si>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</si>
  <si>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</si>
  <si>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</si>
  <si>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</si>
  <si>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</si>
  <si>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</si>
  <si>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</si>
  <si>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</si>
  <si>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</si>
  <si>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</si>
  <si>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</si>
  <si>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</si>
  <si>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</si>
  <si>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</si>
  <si>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</si>
  <si>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</si>
  <si>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</si>
  <si>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</si>
  <si>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</si>
  <si>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</si>
  <si>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</si>
  <si>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</si>
  <si>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</si>
  <si>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</si>
  <si>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</si>
  <si>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</si>
  <si>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</si>
  <si>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</si>
  <si>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</si>
  <si>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</si>
  <si>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</si>
  <si>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</si>
  <si>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</si>
  <si>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</si>
  <si>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</si>
  <si>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</si>
  <si>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</si>
  <si>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</si>
  <si>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</si>
  <si>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</si>
  <si>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</si>
  <si>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</si>
  <si>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</si>
  <si>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</si>
  <si>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</si>
  <si>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</si>
  <si>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</si>
  <si>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</si>
  <si>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</si>
  <si>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</si>
  <si>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</si>
  <si>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</si>
  <si>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</si>
  <si>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</si>
  <si>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</si>
  <si>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</si>
  <si>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</si>
  <si>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</si>
  <si>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</si>
  <si>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</si>
  <si>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</si>
  <si>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</si>
  <si>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</si>
  <si>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</si>
  <si>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</si>
  <si>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</si>
  <si>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</si>
  <si>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</si>
  <si>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</si>
  <si>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</si>
  <si>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</si>
  <si>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</si>
  <si>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</si>
  <si>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</si>
  <si>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</si>
  <si>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</si>
  <si>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</si>
  <si>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</si>
  <si>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</si>
  <si>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</si>
  <si>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</si>
  <si>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</si>
  <si>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</si>
  <si>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</si>
  <si>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</si>
  <si>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</si>
  <si>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</si>
  <si>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</si>
  <si>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</si>
  <si>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</si>
  <si>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</si>
  <si>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</si>
  <si>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</si>
  <si>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</si>
  <si>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</si>
  <si>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</si>
  <si>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</si>
  <si>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</si>
  <si>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</si>
  <si>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</si>
  <si>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</si>
  <si>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</si>
  <si>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</si>
  <si>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</si>
  <si>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</si>
  <si>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</si>
  <si>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</si>
  <si>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</si>
  <si>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</si>
  <si>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</si>
  <si>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</si>
  <si>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</si>
  <si>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</si>
  <si>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</si>
  <si>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</si>
  <si>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</si>
  <si>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</si>
  <si>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</si>
  <si>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</si>
  <si>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</si>
  <si>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</si>
  <si>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</si>
  <si>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</si>
  <si>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</si>
  <si>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</si>
  <si>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</si>
  <si>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</si>
  <si>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</si>
  <si>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</si>
  <si>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</si>
  <si>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</si>
  <si>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</si>
  <si>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</si>
  <si>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</si>
  <si>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</si>
  <si>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</si>
  <si>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</si>
  <si>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</si>
  <si>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</si>
  <si>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</si>
  <si>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</si>
  <si>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</si>
  <si>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</si>
  <si>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</si>
  <si>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</si>
  <si>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</si>
  <si>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</si>
  <si>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</si>
  <si>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</si>
  <si>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</si>
  <si>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</si>
  <si>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</si>
  <si>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</si>
  <si>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</si>
  <si>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</si>
  <si>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</si>
  <si>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</si>
  <si>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</si>
  <si>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</si>
  <si>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</si>
  <si>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</si>
  <si>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</si>
  <si>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</si>
  <si>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</si>
  <si>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</si>
  <si>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</si>
  <si>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</si>
  <si>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</si>
  <si>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</si>
  <si>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</si>
  <si>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</si>
  <si>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</si>
  <si>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</si>
  <si>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</si>
  <si>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</si>
  <si>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</si>
  <si>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</si>
  <si>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</si>
  <si>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</si>
  <si>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</si>
  <si>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</si>
  <si>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</si>
  <si>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</si>
  <si>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</si>
  <si>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</si>
  <si>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</si>
  <si>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</si>
  <si>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</si>
  <si>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</si>
  <si>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</si>
  <si>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</si>
  <si>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</si>
  <si>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</si>
  <si>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</si>
  <si>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</si>
  <si>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</si>
  <si>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</si>
  <si>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</si>
  <si>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</si>
  <si>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</si>
  <si>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</si>
  <si>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</si>
  <si>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</si>
  <si>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</si>
  <si>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</si>
  <si>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</si>
  <si>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</si>
  <si>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</si>
  <si>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</si>
  <si>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</si>
  <si>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</si>
  <si>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</si>
  <si>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</si>
  <si>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</si>
  <si>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</si>
  <si>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</si>
  <si>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</si>
  <si>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</si>
  <si>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</si>
  <si>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</si>
  <si>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</si>
  <si>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</si>
  <si>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</si>
  <si>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</si>
  <si>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</si>
  <si>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</si>
  <si>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</si>
  <si>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</si>
  <si>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</si>
  <si>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</si>
  <si>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</si>
  <si>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</si>
  <si>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</si>
  <si>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</si>
  <si>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</si>
  <si>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</si>
  <si>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</si>
  <si>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</si>
  <si>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</si>
  <si>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</si>
  <si>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</si>
  <si>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</si>
  <si>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</si>
  <si>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</si>
  <si>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</si>
  <si>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</si>
  <si>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</si>
  <si>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</si>
  <si>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</si>
  <si>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</si>
  <si>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</si>
  <si>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</si>
  <si>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</si>
  <si>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</si>
  <si>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</si>
  <si>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</si>
  <si>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</si>
  <si>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</si>
  <si>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</si>
  <si>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</si>
  <si>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</si>
  <si>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</si>
  <si>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</si>
  <si>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</si>
  <si>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</si>
  <si>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</si>
  <si>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</si>
  <si>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</si>
  <si>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</si>
  <si>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</si>
  <si>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</si>
  <si>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</si>
  <si>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</si>
  <si>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</si>
  <si>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</si>
  <si>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</si>
  <si>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</si>
  <si>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</si>
  <si>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</si>
  <si>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</si>
  <si>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</si>
  <si>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</si>
  <si>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</si>
  <si>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</si>
  <si>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</si>
  <si>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</si>
  <si>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</si>
  <si>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</si>
  <si>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</si>
  <si>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</si>
  <si>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</si>
  <si>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</si>
  <si>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</si>
  <si>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</si>
  <si>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</si>
  <si>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</si>
  <si>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</si>
  <si>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</si>
  <si>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</si>
  <si>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</si>
  <si>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</si>
  <si>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</si>
  <si>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</si>
  <si>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</si>
  <si>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</si>
  <si>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</si>
  <si>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</si>
  <si>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</si>
  <si>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</si>
  <si>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</si>
  <si>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</si>
  <si>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</si>
  <si>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</si>
  <si>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</si>
  <si>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</si>
  <si>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</si>
  <si>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</si>
  <si>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</si>
  <si>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</si>
  <si>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</si>
  <si>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</si>
  <si>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</si>
  <si>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</si>
  <si>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</si>
  <si>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</si>
  <si>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</si>
  <si>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</si>
  <si>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</si>
  <si>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</si>
  <si>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</si>
  <si>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</si>
  <si>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</si>
  <si>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</si>
  <si>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</si>
  <si>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</si>
  <si>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</si>
  <si>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</si>
  <si>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</si>
  <si>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</si>
  <si>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</si>
  <si>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</si>
  <si>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</si>
  <si>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</si>
  <si>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</si>
  <si>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</si>
  <si>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</si>
  <si>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</si>
  <si>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</si>
  <si>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</si>
  <si>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</si>
  <si>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</si>
  <si>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</si>
  <si>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</si>
  <si>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</si>
  <si>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</si>
  <si>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</si>
  <si>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</si>
  <si>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</si>
  <si>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</si>
  <si>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</si>
  <si>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</si>
  <si>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</si>
  <si>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</si>
  <si>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</si>
  <si>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</si>
  <si>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</si>
  <si>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</si>
  <si>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</si>
  <si>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</si>
  <si>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</si>
  <si>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</si>
  <si>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</si>
  <si>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</si>
  <si>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</si>
  <si>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</si>
  <si>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</si>
  <si>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</si>
  <si>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</si>
  <si>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</si>
  <si>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</si>
  <si>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</si>
  <si>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</si>
  <si>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</si>
  <si>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</si>
  <si>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</si>
  <si>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</si>
  <si>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</si>
  <si>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</si>
  <si>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</si>
  <si>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</si>
  <si>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</si>
  <si>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</si>
  <si>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</si>
  <si>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</si>
  <si>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</si>
  <si>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</si>
  <si>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</si>
  <si>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</si>
  <si>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</si>
  <si>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</si>
  <si>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</si>
  <si>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</si>
  <si>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</si>
  <si>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</si>
  <si>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</si>
  <si>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</si>
  <si>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</si>
  <si>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</si>
  <si>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</si>
  <si>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</si>
  <si>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</si>
  <si>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</si>
  <si>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</si>
  <si>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</si>
  <si>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</si>
  <si>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</si>
  <si>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</si>
  <si>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</si>
  <si>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</si>
  <si>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</si>
  <si>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</si>
  <si>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</si>
  <si>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</si>
  <si>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</si>
  <si>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</si>
  <si>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</si>
  <si>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</si>
  <si>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</si>
  <si>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</si>
  <si>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</si>
  <si>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</si>
  <si>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</si>
  <si>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</si>
  <si>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</si>
  <si>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</si>
  <si>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</si>
  <si>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</si>
  <si>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</si>
  <si>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</si>
  <si>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</si>
  <si>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</si>
  <si>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</si>
  <si>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</si>
  <si>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</si>
  <si>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</si>
  <si>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</si>
  <si>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</si>
  <si>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</si>
  <si>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</si>
  <si>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</si>
  <si>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</si>
  <si>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</si>
  <si>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</si>
  <si>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</si>
  <si>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</si>
  <si>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</si>
  <si>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</si>
  <si>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</si>
  <si>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</si>
  <si>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</si>
  <si>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</si>
  <si>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</si>
  <si>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</si>
  <si>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</si>
  <si>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</si>
  <si>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</si>
  <si>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</si>
  <si>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</si>
  <si>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</si>
  <si>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</si>
  <si>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</si>
  <si>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</si>
  <si>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</si>
  <si>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</si>
  <si>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</si>
  <si>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</si>
  <si>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</si>
  <si>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</si>
  <si>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</si>
  <si>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</si>
  <si>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</si>
  <si>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</si>
  <si>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</si>
  <si>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</si>
  <si>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</si>
  <si>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</si>
  <si>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</si>
  <si>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</si>
  <si>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</si>
  <si>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</si>
  <si>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</si>
  <si>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</si>
  <si>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</si>
  <si>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</si>
  <si>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</si>
  <si>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</si>
  <si>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</si>
  <si>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</si>
  <si>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</si>
  <si>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</si>
  <si>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</si>
  <si>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</si>
  <si>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</si>
  <si>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</si>
  <si>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</si>
  <si>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</si>
  <si>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</si>
  <si>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</si>
  <si>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</si>
  <si>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</si>
  <si>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</si>
  <si>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</si>
  <si>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</si>
  <si>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</si>
  <si>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</si>
  <si>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</si>
  <si>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</si>
  <si>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</si>
  <si>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</si>
  <si>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</si>
  <si>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</si>
  <si>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</si>
  <si>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</si>
  <si>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</si>
  <si>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</si>
  <si>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</si>
  <si>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</si>
  <si>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</si>
  <si>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</si>
  <si>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</si>
  <si>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</si>
  <si>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</si>
  <si>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</si>
  <si>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</si>
  <si>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</si>
  <si>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</si>
  <si>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</si>
  <si>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</si>
  <si>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</si>
  <si>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</si>
  <si>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</si>
  <si>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</si>
  <si>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</si>
  <si>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</si>
  <si>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</si>
  <si>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</si>
  <si>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</si>
  <si>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</si>
  <si>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</si>
  <si>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</si>
  <si>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</si>
  <si>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</si>
  <si>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</si>
  <si>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</si>
  <si>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</si>
  <si>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</si>
  <si>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</si>
  <si>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</si>
  <si>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</si>
  <si>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</si>
  <si>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</si>
  <si>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</si>
  <si>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</si>
  <si>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</si>
  <si>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</si>
  <si>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</si>
  <si>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</si>
  <si>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</si>
  <si>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</si>
  <si>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</si>
  <si>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</si>
  <si>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</si>
  <si>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</si>
  <si>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</si>
  <si>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</si>
  <si>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</si>
  <si>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</si>
  <si>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</si>
  <si>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</si>
  <si>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</si>
  <si>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</si>
  <si>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</si>
  <si>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</si>
  <si>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</si>
  <si>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</si>
  <si>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</si>
  <si>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</si>
  <si>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</si>
  <si>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</si>
  <si>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</si>
  <si>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</si>
  <si>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</si>
  <si>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</si>
  <si>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</si>
  <si>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</si>
  <si>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</si>
  <si>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</si>
  <si>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</si>
  <si>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</si>
  <si>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</si>
  <si>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</si>
  <si>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</si>
  <si>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</si>
  <si>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</si>
  <si>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</si>
  <si>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</si>
  <si>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</si>
  <si>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</si>
  <si>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</si>
  <si>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</si>
  <si>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</si>
  <si>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</si>
  <si>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</si>
  <si>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</si>
  <si>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</si>
  <si>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</si>
  <si>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</si>
  <si>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</si>
  <si>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</si>
  <si>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</si>
  <si>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</si>
  <si>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</si>
  <si>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</si>
  <si>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</si>
  <si>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</si>
  <si>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</si>
  <si>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</si>
  <si>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</si>
  <si>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</si>
  <si>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</si>
  <si>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</si>
  <si>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</si>
  <si>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</si>
  <si>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</si>
  <si>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</si>
  <si>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</si>
  <si>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</si>
  <si>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</si>
  <si>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</si>
  <si>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</si>
  <si>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</si>
  <si>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</si>
  <si>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</si>
  <si>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</si>
  <si>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</si>
  <si>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</si>
  <si>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</si>
  <si>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</si>
  <si>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</si>
  <si>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</si>
  <si>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</si>
  <si>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</si>
  <si>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</si>
  <si>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</si>
  <si>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</si>
  <si>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</si>
  <si>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</si>
  <si>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</si>
  <si>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</si>
  <si>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</si>
  <si>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</si>
  <si>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</si>
  <si>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</si>
  <si>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</si>
  <si>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</si>
  <si>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</si>
  <si>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</si>
  <si>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</si>
  <si>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</si>
  <si>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</si>
  <si>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</si>
  <si>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</si>
  <si>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</si>
  <si>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</si>
  <si>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</si>
  <si>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</si>
  <si>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</si>
  <si>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</si>
  <si>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</si>
  <si>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</si>
  <si>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</si>
  <si>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</si>
  <si>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</si>
  <si>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</si>
  <si>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</si>
  <si>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</si>
  <si>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</si>
  <si>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</si>
  <si>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</si>
  <si>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</si>
  <si>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</si>
  <si>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</si>
  <si>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</si>
  <si>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</si>
  <si>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</si>
  <si>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</si>
  <si>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</si>
  <si>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</si>
  <si>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</si>
  <si>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</si>
  <si>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</si>
  <si>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</si>
  <si>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</si>
  <si>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</si>
  <si>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</si>
  <si>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</si>
  <si>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</si>
  <si>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</si>
  <si>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</si>
  <si>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</si>
  <si>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</si>
  <si>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</si>
  <si>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</si>
  <si>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</si>
  <si>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</si>
  <si>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</si>
  <si>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</si>
  <si>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</si>
  <si>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</si>
  <si>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</si>
  <si>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</si>
  <si>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</si>
  <si>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</si>
  <si>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</si>
  <si>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</si>
  <si>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</si>
  <si>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</si>
  <si>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</si>
  <si>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</si>
  <si>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</si>
  <si>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</si>
  <si>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</si>
  <si>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</si>
  <si>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</si>
  <si>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</si>
  <si>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</si>
  <si>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</si>
  <si>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</si>
  <si>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</si>
  <si>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</si>
  <si>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</si>
  <si>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</si>
  <si>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</si>
  <si>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</si>
  <si>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</si>
  <si>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</si>
  <si>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</si>
  <si>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</si>
  <si>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</si>
  <si>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</si>
  <si>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</si>
  <si>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</si>
  <si>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</si>
  <si>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</si>
  <si>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</si>
  <si>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</si>
  <si>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</si>
  <si>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</si>
  <si>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</si>
  <si>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</si>
  <si>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</si>
  <si>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</si>
  <si>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</si>
  <si>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</si>
  <si>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</si>
  <si>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</si>
  <si>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</si>
  <si>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</si>
  <si>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</si>
  <si>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</si>
  <si>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</si>
  <si>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</si>
  <si>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</si>
  <si>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</si>
  <si>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</si>
  <si>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</si>
  <si>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</si>
  <si>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</si>
  <si>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</si>
  <si>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</si>
  <si>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</si>
  <si>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</si>
  <si>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</si>
  <si>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</si>
  <si>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</si>
  <si>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</si>
  <si>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</si>
  <si>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</si>
  <si>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</si>
  <si>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</si>
  <si>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</si>
  <si>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</si>
  <si>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</si>
  <si>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</si>
  <si>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</si>
  <si>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</si>
  <si>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</si>
  <si>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</si>
  <si>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</si>
  <si>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</si>
  <si>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</si>
  <si>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</si>
  <si>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</si>
  <si>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</si>
  <si>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</si>
  <si>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</si>
  <si>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</si>
  <si>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</si>
  <si>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</si>
  <si>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</si>
  <si>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</si>
  <si>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</si>
  <si>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</si>
  <si>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</si>
  <si>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</si>
  <si>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</si>
  <si>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</si>
  <si>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</si>
  <si>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</si>
  <si>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</si>
  <si>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</si>
  <si>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</si>
  <si>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</si>
  <si>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</si>
  <si>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</si>
  <si>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</si>
  <si>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</si>
  <si>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</si>
  <si>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</si>
  <si>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</si>
  <si>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</si>
  <si>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</si>
  <si>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</si>
  <si>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</si>
  <si>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</si>
  <si>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</si>
  <si>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</si>
  <si>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</si>
  <si>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</si>
  <si>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</si>
  <si>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</si>
  <si>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</si>
  <si>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</si>
  <si>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</si>
  <si>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</si>
  <si>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</si>
  <si>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</si>
  <si>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</si>
  <si>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</si>
  <si>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</si>
  <si>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</si>
  <si>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</si>
  <si>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</si>
  <si>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</si>
  <si>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</si>
  <si>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</si>
  <si>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</si>
  <si>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</si>
  <si>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</si>
  <si>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</si>
  <si>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</si>
  <si>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</si>
  <si>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</si>
  <si>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</si>
  <si>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</si>
  <si>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</si>
  <si>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</si>
  <si>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</si>
  <si>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</si>
  <si>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</si>
  <si>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</si>
  <si>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</si>
  <si>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</si>
  <si>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</si>
  <si>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</si>
  <si>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</si>
  <si>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</si>
  <si>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</si>
  <si>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</si>
  <si>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</si>
  <si>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</si>
  <si>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</si>
  <si>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</si>
  <si>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</si>
  <si>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</si>
  <si>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</si>
  <si>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</si>
  <si>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</si>
  <si>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</si>
  <si>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</si>
  <si>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</si>
  <si>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</si>
  <si>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</si>
  <si>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</si>
  <si>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</si>
  <si>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</si>
  <si>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</si>
  <si>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</si>
  <si>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</si>
  <si>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</si>
  <si>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</si>
  <si>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</si>
  <si>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</si>
  <si>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</si>
  <si>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</si>
  <si>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</si>
  <si>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</si>
  <si>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</si>
  <si>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</si>
  <si>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</si>
  <si>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</si>
  <si>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</si>
  <si>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</si>
  <si>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</si>
  <si>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</si>
  <si>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</si>
  <si>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</si>
  <si>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</si>
  <si>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</si>
  <si>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</si>
  <si>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</si>
  <si>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</si>
  <si>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</si>
  <si>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</si>
  <si>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</si>
  <si>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</si>
  <si>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</si>
  <si>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</si>
  <si>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</si>
  <si>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</si>
  <si>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</si>
  <si>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</si>
  <si>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</si>
  <si>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</si>
  <si>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</si>
  <si>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</si>
  <si>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</si>
  <si>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</si>
  <si>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</si>
  <si>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</si>
  <si>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</si>
  <si>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</si>
  <si>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</si>
  <si>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</si>
  <si>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</si>
  <si>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</si>
  <si>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</si>
  <si>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</si>
  <si>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</si>
  <si>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</si>
  <si>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</si>
  <si>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</si>
  <si>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</si>
  <si>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</si>
  <si>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</si>
  <si>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</si>
  <si>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</si>
  <si>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</si>
  <si>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</si>
  <si>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</si>
  <si>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</si>
  <si>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</si>
  <si>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</si>
  <si>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</si>
  <si>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</si>
  <si>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</si>
  <si>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</si>
  <si>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</si>
  <si>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</si>
  <si>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</si>
  <si>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</si>
  <si>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</si>
  <si>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</si>
  <si>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</si>
  <si>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</si>
  <si>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</si>
  <si>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</si>
  <si>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</si>
  <si>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</si>
  <si>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</si>
  <si>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</si>
  <si>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</si>
  <si>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</si>
  <si>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</si>
  <si>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</si>
  <si>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</si>
  <si>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</si>
  <si>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</si>
  <si>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</si>
  <si>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</si>
  <si>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</si>
  <si>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</si>
  <si>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</si>
  <si>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</si>
  <si>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</si>
  <si>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</si>
  <si>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</si>
  <si>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</si>
  <si>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</si>
  <si>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</si>
  <si>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</si>
  <si>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</si>
  <si>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</si>
  <si>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</si>
  <si>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</si>
  <si>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</si>
  <si>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</si>
  <si>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</si>
  <si>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</si>
  <si>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</si>
  <si>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</si>
  <si>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</si>
  <si>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</si>
  <si>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</si>
  <si>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</si>
  <si>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</si>
  <si>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</si>
  <si>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</si>
  <si>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</si>
  <si>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</si>
  <si>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</si>
  <si>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</si>
  <si>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</si>
  <si>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</si>
  <si>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</si>
  <si>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</si>
  <si>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</si>
  <si>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</si>
  <si>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</si>
  <si>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</si>
  <si>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</si>
  <si>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</si>
  <si>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</si>
  <si>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</si>
  <si>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</si>
  <si>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</si>
  <si>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</si>
  <si>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</si>
  <si>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</si>
  <si>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</si>
  <si>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</si>
  <si>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</si>
  <si>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</si>
  <si>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</si>
  <si>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</si>
  <si>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</si>
  <si>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</si>
  <si>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</si>
  <si>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</si>
  <si>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</si>
  <si>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</si>
  <si>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</si>
  <si>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</si>
  <si>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</si>
  <si>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</si>
  <si>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</si>
  <si>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</si>
  <si>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</si>
  <si>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</si>
  <si>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</si>
  <si>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</si>
  <si>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</si>
  <si>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</si>
  <si>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</si>
  <si>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</si>
  <si>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</si>
  <si>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</si>
  <si>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</si>
  <si>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</si>
  <si>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</si>
  <si>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</si>
  <si>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</si>
  <si>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</si>
  <si>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</si>
  <si>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</si>
  <si>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</si>
  <si>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</si>
  <si>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</si>
  <si>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</si>
  <si>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</si>
  <si>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</si>
  <si>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</si>
  <si>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</si>
  <si>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</si>
  <si>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</si>
  <si>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</si>
  <si>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</si>
  <si>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</si>
  <si>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</si>
  <si>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</si>
  <si>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</si>
  <si>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</si>
  <si>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</si>
  <si>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</si>
  <si>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</si>
  <si>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</si>
  <si>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</si>
  <si>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</si>
  <si>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</si>
  <si>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</si>
  <si>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</si>
  <si>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</si>
  <si>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</si>
  <si>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</si>
  <si>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</si>
  <si>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</si>
  <si>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</si>
  <si>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</si>
  <si>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</si>
  <si>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</si>
  <si>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</si>
  <si>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</si>
  <si>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</si>
  <si>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</si>
  <si>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</si>
  <si>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</si>
  <si>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</si>
  <si>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</si>
  <si>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</si>
  <si>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</si>
  <si>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</si>
  <si>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</si>
  <si>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</si>
  <si>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</si>
  <si>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</si>
  <si>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</si>
  <si>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</si>
  <si>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</si>
  <si>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</si>
  <si>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</si>
  <si>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</si>
  <si>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</si>
  <si>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</si>
  <si>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</si>
  <si>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</si>
  <si>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</si>
  <si>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</si>
  <si>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</si>
  <si>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</si>
  <si>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</si>
  <si>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</si>
  <si>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</si>
  <si>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</si>
  <si>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</si>
  <si>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</si>
  <si>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</si>
  <si>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</si>
  <si>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</si>
  <si>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</si>
  <si>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</si>
  <si>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</si>
  <si>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</si>
  <si>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</si>
  <si>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</si>
  <si>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</si>
  <si>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</si>
  <si>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</si>
  <si>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</si>
  <si>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</si>
  <si>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</si>
  <si>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</si>
  <si>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</si>
  <si>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</si>
  <si>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</si>
  <si>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</si>
  <si>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</si>
  <si>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</si>
  <si>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</si>
  <si>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</si>
  <si>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</si>
  <si>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</si>
  <si>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</si>
  <si>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</si>
  <si>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</si>
  <si>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</si>
  <si>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</si>
  <si>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</si>
  <si>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</si>
  <si>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</si>
  <si>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</si>
  <si>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</si>
  <si>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</si>
  <si>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</si>
  <si>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</si>
  <si>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</si>
  <si>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</si>
  <si>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</si>
  <si>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</si>
  <si>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</si>
  <si>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</si>
  <si>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</si>
  <si>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</si>
  <si>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</si>
  <si>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</si>
  <si>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</si>
  <si>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</si>
  <si>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</si>
  <si>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</si>
  <si>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</si>
  <si>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</si>
  <si>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</si>
  <si>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</si>
  <si>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</si>
  <si>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</si>
  <si>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</si>
  <si>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</si>
  <si>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</si>
  <si>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</si>
  <si>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</si>
  <si>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</si>
  <si>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</si>
  <si>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</si>
  <si>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</si>
  <si>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</si>
  <si>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</si>
  <si>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</si>
  <si>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</si>
  <si>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</si>
  <si>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</si>
  <si>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</si>
  <si>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</si>
  <si>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</si>
  <si>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</si>
  <si>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</si>
  <si>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</si>
  <si>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</si>
  <si>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</si>
  <si>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</si>
  <si>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</si>
  <si>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</si>
  <si>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</si>
  <si>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</si>
  <si>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</si>
  <si>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</si>
  <si>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</si>
  <si>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</si>
  <si>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</si>
  <si>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</si>
  <si>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</si>
  <si>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</si>
  <si>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</si>
  <si>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</si>
  <si>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</si>
  <si>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</si>
  <si>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</si>
  <si>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</si>
  <si>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</si>
  <si>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</si>
  <si>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</si>
  <si>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</si>
  <si>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</si>
  <si>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</si>
  <si>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</si>
  <si>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</si>
  <si>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</si>
  <si>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</si>
  <si>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</si>
  <si>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</si>
  <si>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</si>
  <si>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</si>
  <si>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</si>
  <si>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</si>
  <si>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</si>
  <si>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</si>
  <si>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</si>
  <si>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</si>
  <si>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</si>
  <si>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</si>
  <si>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</si>
  <si>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</si>
  <si>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</si>
  <si>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</si>
  <si>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</si>
  <si>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</si>
  <si>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</si>
  <si>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</si>
  <si>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</si>
  <si>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</si>
  <si>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</si>
  <si>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</si>
  <si>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</si>
  <si>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</si>
  <si>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</si>
  <si>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</si>
  <si>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</si>
  <si>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</si>
  <si>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</si>
  <si>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</si>
  <si>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</si>
  <si>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</si>
  <si>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</si>
  <si>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</si>
  <si>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</si>
  <si>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</si>
  <si>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</si>
  <si>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</si>
  <si>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</si>
  <si>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</si>
  <si>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</si>
  <si>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</si>
  <si>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</si>
  <si>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</si>
  <si>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</si>
  <si>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</si>
  <si>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</si>
  <si>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</si>
  <si>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</si>
  <si>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</si>
  <si>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</si>
  <si>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</si>
  <si>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</si>
  <si>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</si>
  <si>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</si>
  <si>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</si>
  <si>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</si>
  <si>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</si>
  <si>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</si>
  <si>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</si>
  <si>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</si>
  <si>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</si>
  <si>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</si>
  <si>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</si>
  <si>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</si>
  <si>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</si>
  <si>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</si>
  <si>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</si>
  <si>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</si>
  <si>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</si>
  <si>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</si>
  <si>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</si>
  <si>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</si>
  <si>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</si>
  <si>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</si>
  <si>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</si>
  <si>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</si>
  <si>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</si>
  <si>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</si>
  <si>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</si>
  <si>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</si>
  <si>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</si>
  <si>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</si>
  <si>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</si>
  <si>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</si>
  <si>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</si>
  <si>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</si>
  <si>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</si>
  <si>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</si>
  <si>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</si>
  <si>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</si>
  <si>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</si>
  <si>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</si>
  <si>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</si>
  <si>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</si>
  <si>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</si>
  <si>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</si>
  <si>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</si>
  <si>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</si>
  <si>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</si>
  <si>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</si>
  <si>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</si>
  <si>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</si>
  <si>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</si>
  <si>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</si>
  <si>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</si>
  <si>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</si>
  <si>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</si>
  <si>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</si>
  <si>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</si>
  <si>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</si>
  <si>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</si>
  <si>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</si>
  <si>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</si>
  <si>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</si>
  <si>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</si>
  <si>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</si>
  <si>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</si>
  <si>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</si>
  <si>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</si>
  <si>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</si>
  <si>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</si>
  <si>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</si>
  <si>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</si>
  <si>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</si>
  <si>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</si>
  <si>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</si>
  <si>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</si>
  <si>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</si>
  <si>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</si>
  <si>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</si>
  <si>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</si>
  <si>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</si>
  <si>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</si>
  <si>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</si>
  <si>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</si>
  <si>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</si>
  <si>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</si>
  <si>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</si>
  <si>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</si>
  <si>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</si>
  <si>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</si>
  <si>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</si>
  <si>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</si>
  <si>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</si>
  <si>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</si>
  <si>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</si>
  <si>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</si>
  <si>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</si>
  <si>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</si>
  <si>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</si>
  <si>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</si>
  <si>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</si>
  <si>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</si>
  <si>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</si>
  <si>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</si>
  <si>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</si>
  <si>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</si>
  <si>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</si>
  <si>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</si>
  <si>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</si>
  <si>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</si>
  <si>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</si>
  <si>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</si>
  <si>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</si>
  <si>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</si>
  <si>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</si>
  <si>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</si>
  <si>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</si>
  <si>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</si>
  <si>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</si>
  <si>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</si>
  <si>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</si>
  <si>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</si>
  <si>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</si>
  <si>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</si>
  <si>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</si>
  <si>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</si>
  <si>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</si>
  <si>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</si>
  <si>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</si>
  <si>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</si>
  <si>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</si>
  <si>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</si>
  <si>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</si>
  <si>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</si>
  <si>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</si>
  <si>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</si>
  <si>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</si>
  <si>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</si>
  <si>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</si>
  <si>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</si>
  <si>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</si>
  <si>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</si>
  <si>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</si>
  <si>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</si>
  <si>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</si>
  <si>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</si>
  <si>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</si>
  <si>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</si>
  <si>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</si>
  <si>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</si>
  <si>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</si>
  <si>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</si>
  <si>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</si>
  <si>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</si>
  <si>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</si>
  <si>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</si>
  <si>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</si>
  <si>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</si>
  <si>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</si>
  <si>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</si>
  <si>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</si>
  <si>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</si>
  <si>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</si>
  <si>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</si>
  <si>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</si>
  <si>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</si>
  <si>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</si>
  <si>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</si>
  <si>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</si>
  <si>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</si>
  <si>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</si>
  <si>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</si>
  <si>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</si>
  <si>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</si>
  <si>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</si>
  <si>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</si>
  <si>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</si>
  <si>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</si>
  <si>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</si>
  <si>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</si>
  <si>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</si>
  <si>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</si>
  <si>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</si>
  <si>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</si>
  <si>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</si>
  <si>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</si>
  <si>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</si>
  <si>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</si>
  <si>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</si>
  <si>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</si>
  <si>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</si>
  <si>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</si>
  <si>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</si>
  <si>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</si>
  <si>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</si>
  <si>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</si>
  <si>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</si>
  <si>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</si>
  <si>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</si>
  <si>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</si>
  <si>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</si>
  <si>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</si>
  <si>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</si>
  <si>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</si>
  <si>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</si>
  <si>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</si>
  <si>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</si>
  <si>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</si>
  <si>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</si>
  <si>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</si>
  <si>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</si>
  <si>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</si>
  <si>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</si>
  <si>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</si>
  <si>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</si>
  <si>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</si>
  <si>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</si>
  <si>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</si>
  <si>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</si>
  <si>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</si>
  <si>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</si>
  <si>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</si>
  <si>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</si>
  <si>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</si>
  <si>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</si>
  <si>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</si>
  <si>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</si>
  <si>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</si>
  <si>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</si>
  <si>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</si>
  <si>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</si>
  <si>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</si>
  <si>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</si>
  <si>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</si>
  <si>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</si>
  <si>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</si>
  <si>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</si>
  <si>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</si>
  <si>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</si>
  <si>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</si>
  <si>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</si>
  <si>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</si>
  <si>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</si>
  <si>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</si>
  <si>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</si>
  <si>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</si>
  <si>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</si>
  <si>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</si>
  <si>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</si>
  <si>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</si>
  <si>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</si>
  <si>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</si>
  <si>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</si>
  <si>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</si>
  <si>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</si>
  <si>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</si>
  <si>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</si>
  <si>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</si>
  <si>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</si>
  <si>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</si>
  <si>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</si>
  <si>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</si>
  <si>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</si>
  <si>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</si>
  <si>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</si>
  <si>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</si>
  <si>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</si>
  <si>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</si>
  <si>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</si>
  <si>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</si>
  <si>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</si>
  <si>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</si>
  <si>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</si>
  <si>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</si>
  <si>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</si>
  <si>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</si>
  <si>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</si>
  <si>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</si>
  <si>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</si>
  <si>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</si>
  <si>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</si>
  <si>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</si>
  <si>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</si>
  <si>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</si>
  <si>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</si>
  <si>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</si>
  <si>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</si>
  <si>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</si>
  <si>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</si>
  <si>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</si>
  <si>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</si>
  <si>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</si>
  <si>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</si>
  <si>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</si>
  <si>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</si>
  <si>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</si>
  <si>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</si>
  <si>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</si>
  <si>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</si>
  <si>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</si>
  <si>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</si>
  <si>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</si>
  <si>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</si>
  <si>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</si>
  <si>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</si>
  <si>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</si>
  <si>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</si>
  <si>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</si>
  <si>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</si>
  <si>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</si>
  <si>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</si>
  <si>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</si>
  <si>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</si>
  <si>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</si>
  <si>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</si>
  <si>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</si>
  <si>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</si>
  <si>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</si>
  <si>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</si>
  <si>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</si>
  <si>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</si>
  <si>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</si>
  <si>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</si>
  <si>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</si>
  <si>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</si>
  <si>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</si>
  <si>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</si>
  <si>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</si>
  <si>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</si>
  <si>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</si>
  <si>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</si>
  <si>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</si>
  <si>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</si>
  <si>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</si>
  <si>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</si>
  <si>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</si>
  <si>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</si>
  <si>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</si>
  <si>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</si>
  <si>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</si>
  <si>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</si>
  <si>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</si>
  <si>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</si>
  <si>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</si>
  <si>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</si>
  <si>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</si>
  <si>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</si>
  <si>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</si>
  <si>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</si>
  <si>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</si>
  <si>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</si>
  <si>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</si>
  <si>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</si>
  <si>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</si>
  <si>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</si>
  <si>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</si>
  <si>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</si>
  <si>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</si>
  <si>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</si>
  <si>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</si>
  <si>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</si>
  <si>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</si>
  <si>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</si>
  <si>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</si>
  <si>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</si>
  <si>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</si>
  <si>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</si>
  <si>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</si>
  <si>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</si>
  <si>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</si>
  <si>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</si>
  <si>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</si>
  <si>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</si>
  <si>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</si>
  <si>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</si>
  <si>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</si>
  <si>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</si>
  <si>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</si>
  <si>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</si>
  <si>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</si>
  <si>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</si>
  <si>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</si>
  <si>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</si>
  <si>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</si>
  <si>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</si>
  <si>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</si>
  <si>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</si>
  <si>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</si>
  <si>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</si>
  <si>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</si>
  <si>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</si>
  <si>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</si>
  <si>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</si>
  <si>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</si>
  <si>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</si>
  <si>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</si>
  <si>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</si>
  <si>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</si>
  <si>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</si>
  <si>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</si>
  <si>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</si>
  <si>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</si>
  <si>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</si>
  <si>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</si>
  <si>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</si>
  <si>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</si>
  <si>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</si>
  <si>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</si>
  <si>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</si>
  <si>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</si>
  <si>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</si>
  <si>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</si>
  <si>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</si>
  <si>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</si>
  <si>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</si>
  <si>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</si>
  <si>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</si>
  <si>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</si>
  <si>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</si>
  <si>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</si>
  <si>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</si>
  <si>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</si>
  <si>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</si>
  <si>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</si>
  <si>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</si>
  <si>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</si>
  <si>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</si>
  <si>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</si>
  <si>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</si>
  <si>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</si>
  <si>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</si>
  <si>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</si>
  <si>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</si>
  <si>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</si>
  <si>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</si>
  <si>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</si>
  <si>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</si>
  <si>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</si>
  <si>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</si>
  <si>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</si>
  <si>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</si>
  <si>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</si>
  <si>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</si>
  <si>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</si>
  <si>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</si>
  <si>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</si>
  <si>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</si>
  <si>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</si>
  <si>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</si>
  <si>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</si>
  <si>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</si>
  <si>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</si>
  <si>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</si>
  <si>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</si>
  <si>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</si>
  <si>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</si>
  <si>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</si>
  <si>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</si>
  <si>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</si>
  <si>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</si>
  <si>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</si>
  <si>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</si>
  <si>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</si>
  <si>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</si>
  <si>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</si>
  <si>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</si>
  <si>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</si>
  <si>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</si>
  <si>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</si>
  <si>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</si>
  <si>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</si>
  <si>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</si>
  <si>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</si>
  <si>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</si>
  <si>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</si>
  <si>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</si>
  <si>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</si>
  <si>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</si>
  <si>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</si>
  <si>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</si>
  <si>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</si>
  <si>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</si>
  <si>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</si>
  <si>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</si>
  <si>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</si>
  <si>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</si>
  <si>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</si>
  <si>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</si>
  <si>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</si>
  <si>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</si>
  <si>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</si>
  <si>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</si>
  <si>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</si>
  <si>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</si>
  <si>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</si>
  <si>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</si>
  <si>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</si>
  <si>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</si>
  <si>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</si>
  <si>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</si>
  <si>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</si>
  <si>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</si>
  <si>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</si>
  <si>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</si>
  <si>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</si>
  <si>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</si>
  <si>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</si>
  <si>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</si>
  <si>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</si>
  <si>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</si>
  <si>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</si>
  <si>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</si>
  <si>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</si>
  <si>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</si>
  <si>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</si>
  <si>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</si>
  <si>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</si>
  <si>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</si>
  <si>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</si>
  <si>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</si>
  <si>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</si>
  <si>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</si>
  <si>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</si>
  <si>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</si>
  <si>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</si>
  <si>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</si>
  <si>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</si>
  <si>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</si>
  <si>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</si>
  <si>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</si>
  <si>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</si>
  <si>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</si>
  <si>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</si>
  <si>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</si>
  <si>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</si>
  <si>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</si>
  <si>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</si>
  <si>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</si>
  <si>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</si>
  <si>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</si>
  <si>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</si>
  <si>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</si>
  <si>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</si>
  <si>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</si>
  <si>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</si>
  <si>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</si>
  <si>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</si>
  <si>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</si>
  <si>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</si>
  <si>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</si>
  <si>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</si>
  <si>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</si>
  <si>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</si>
  <si>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</si>
  <si>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</si>
  <si>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</si>
  <si>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</si>
  <si>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</si>
  <si>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</si>
  <si>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</si>
  <si>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</si>
  <si>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</si>
  <si>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</si>
  <si>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</si>
  <si>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</si>
  <si>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</si>
  <si>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</si>
  <si>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</si>
  <si>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</si>
  <si>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</si>
  <si>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</si>
  <si>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</si>
  <si>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</si>
  <si>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</si>
  <si>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</si>
  <si>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</si>
  <si>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</si>
  <si>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</si>
  <si>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</si>
  <si>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</si>
  <si>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</si>
  <si>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</si>
  <si>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</si>
  <si>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</si>
  <si>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</si>
  <si>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</si>
  <si>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</si>
  <si>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</si>
  <si>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</si>
  <si>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</si>
  <si>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</si>
  <si>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</si>
  <si>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</si>
  <si>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</si>
  <si>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</si>
  <si>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</si>
  <si>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</si>
  <si>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</si>
  <si>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</si>
  <si>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</si>
  <si>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</si>
  <si>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</si>
  <si>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</si>
  <si>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</si>
  <si>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</si>
  <si>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</si>
  <si>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</si>
  <si>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</si>
  <si>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</si>
  <si>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</si>
  <si>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</si>
  <si>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</si>
  <si>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</si>
  <si>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</si>
  <si>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</si>
  <si>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</si>
  <si>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</si>
  <si>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</si>
  <si>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</si>
  <si>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</si>
  <si>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</si>
  <si>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</si>
  <si>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</si>
  <si>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</si>
  <si>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</si>
  <si>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</si>
  <si>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</si>
  <si>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</si>
  <si>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</si>
  <si>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</si>
  <si>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</si>
  <si>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</si>
  <si>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</si>
  <si>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</si>
  <si>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</si>
  <si>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</si>
  <si>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</si>
  <si>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</si>
  <si>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</si>
  <si>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</si>
  <si>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</si>
  <si>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</si>
  <si>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</si>
  <si>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</si>
  <si>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</si>
  <si>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</si>
  <si>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</si>
  <si>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</si>
  <si>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</si>
  <si>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</si>
  <si>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</si>
  <si>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</si>
  <si>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</si>
  <si>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</si>
  <si>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</si>
  <si>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</si>
  <si>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</si>
  <si>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</si>
  <si>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</si>
  <si>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</si>
  <si>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</si>
  <si>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</si>
  <si>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</si>
  <si>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</si>
  <si>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</si>
  <si>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</si>
  <si>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</si>
  <si>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</si>
  <si>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</si>
  <si>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</si>
  <si>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</si>
  <si>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</si>
  <si>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</si>
  <si>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</si>
  <si>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</si>
  <si>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</si>
  <si>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</si>
  <si>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</si>
  <si>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</si>
  <si>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</si>
  <si>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</si>
  <si>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</si>
  <si>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</si>
  <si>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</si>
  <si>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</si>
  <si>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</si>
  <si>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</si>
  <si>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</si>
  <si>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</si>
  <si>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</si>
  <si>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</si>
  <si>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</si>
  <si>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</si>
  <si>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</si>
  <si>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</si>
  <si>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</si>
  <si>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</si>
  <si>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</si>
  <si>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</si>
  <si>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</si>
  <si>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</si>
  <si>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</si>
  <si>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</si>
  <si>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</si>
  <si>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</si>
  <si>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</si>
  <si>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</si>
  <si>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</si>
  <si>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</si>
  <si>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</si>
  <si>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</si>
  <si>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</si>
  <si>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</si>
  <si>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</si>
  <si>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</si>
  <si>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</si>
  <si>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</si>
  <si>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</si>
  <si>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</si>
  <si>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</si>
  <si>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</si>
  <si>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</si>
  <si>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</si>
  <si>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</si>
  <si>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</si>
  <si>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</si>
  <si>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</si>
  <si>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</si>
  <si>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</si>
  <si>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</si>
  <si>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</si>
  <si>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</si>
  <si>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</si>
  <si>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</si>
  <si>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</si>
  <si>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</si>
  <si>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</si>
  <si>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</si>
  <si>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</si>
  <si>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</si>
  <si>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</si>
  <si>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</si>
  <si>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</si>
  <si>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</si>
  <si>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</si>
  <si>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</si>
  <si>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</si>
  <si>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</si>
  <si>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</si>
  <si>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</si>
  <si>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</si>
  <si>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</si>
  <si>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</si>
  <si>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</si>
  <si>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</si>
  <si>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</si>
  <si>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</si>
  <si>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</si>
  <si>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</si>
  <si>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</si>
  <si>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</si>
  <si>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</si>
  <si>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</si>
  <si>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</si>
  <si>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</si>
  <si>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</si>
  <si>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</si>
  <si>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</si>
  <si>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</si>
  <si>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</si>
  <si>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</si>
  <si>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</si>
  <si>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</si>
  <si>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</si>
  <si>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</si>
  <si>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</si>
  <si>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</si>
  <si>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</si>
  <si>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</si>
  <si>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</si>
  <si>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</si>
  <si>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</si>
  <si>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</si>
  <si>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</si>
  <si>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</si>
  <si>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</si>
  <si>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</si>
  <si>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</si>
  <si>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</si>
  <si>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</si>
  <si>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</si>
  <si>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</si>
  <si>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</si>
  <si>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</si>
  <si>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</si>
  <si>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</si>
  <si>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</si>
  <si>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</si>
  <si>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</si>
  <si>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</si>
  <si>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</si>
  <si>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</si>
  <si>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</si>
  <si>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</si>
  <si>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</si>
  <si>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</si>
  <si>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</si>
  <si>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</si>
  <si>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</si>
  <si>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</si>
  <si>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</si>
  <si>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</si>
  <si>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</si>
  <si>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</si>
  <si>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</si>
  <si>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</si>
  <si>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</si>
  <si>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</si>
  <si>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</si>
  <si>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</si>
  <si>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</si>
  <si>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</si>
  <si>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</si>
  <si>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</si>
  <si>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</si>
  <si>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</si>
  <si>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</si>
  <si>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</si>
  <si>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</si>
  <si>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</si>
  <si>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</si>
  <si>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</si>
  <si>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</si>
  <si>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</si>
  <si>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</si>
  <si>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</si>
  <si>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</si>
  <si>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</si>
  <si>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</si>
  <si>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</si>
  <si>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</si>
  <si>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</si>
  <si>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</si>
  <si>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</si>
  <si>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</si>
  <si>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</si>
  <si>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</si>
  <si>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</si>
  <si>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</si>
  <si>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</si>
  <si>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</si>
  <si>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</si>
  <si>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</si>
  <si>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</si>
  <si>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</si>
  <si>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</si>
  <si>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</si>
  <si>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</si>
  <si>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</si>
  <si>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</si>
  <si>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</si>
  <si>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</si>
  <si>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</si>
  <si>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</si>
  <si>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</si>
  <si>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</si>
  <si>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</si>
  <si>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</si>
  <si>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</si>
  <si>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</si>
  <si>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</si>
  <si>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</si>
  <si>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</si>
  <si>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</si>
  <si>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</si>
  <si>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</si>
  <si>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</si>
  <si>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</si>
  <si>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</si>
  <si>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</si>
  <si>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</si>
  <si>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</si>
  <si>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</si>
  <si>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</si>
  <si>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</si>
  <si>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</si>
  <si>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</si>
  <si>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</si>
  <si>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</si>
  <si>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</si>
  <si>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</si>
  <si>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</si>
  <si>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</si>
  <si>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</si>
  <si>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</si>
  <si>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</si>
  <si>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</si>
  <si>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</si>
  <si>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</si>
  <si>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</si>
  <si>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</si>
  <si>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</si>
  <si>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</si>
  <si>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</si>
  <si>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</si>
  <si>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</si>
  <si>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</si>
  <si>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</si>
  <si>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</si>
  <si>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</si>
  <si>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</si>
  <si>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</si>
  <si>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</si>
  <si>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</si>
  <si>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</si>
  <si>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</si>
  <si>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</si>
  <si>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</si>
  <si>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</si>
  <si>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</si>
  <si>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</si>
  <si>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</si>
  <si>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</si>
  <si>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</si>
  <si>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</si>
  <si>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</si>
  <si>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</si>
  <si>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</si>
  <si>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</si>
  <si>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</si>
  <si>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</si>
  <si>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</si>
  <si>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</si>
  <si>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</si>
  <si>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</si>
  <si>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</si>
  <si>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</si>
  <si>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</si>
  <si>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</si>
  <si>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</si>
  <si>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</si>
  <si>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</si>
  <si>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</si>
  <si>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</si>
  <si>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</si>
  <si>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</si>
  <si>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</si>
  <si>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</si>
  <si>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</si>
  <si>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</si>
  <si>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</si>
  <si>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</si>
  <si>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</si>
  <si>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</si>
  <si>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</si>
  <si>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</si>
  <si>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</si>
  <si>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</si>
  <si>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</si>
  <si>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</si>
  <si>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</si>
  <si>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</si>
  <si>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</si>
  <si>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</si>
  <si>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</si>
  <si>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</si>
  <si>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</si>
  <si>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</si>
  <si>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</si>
  <si>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</si>
  <si>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</si>
  <si>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</si>
  <si>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</si>
  <si>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</si>
  <si>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</si>
  <si>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</si>
  <si>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</si>
  <si>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</si>
  <si>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</si>
  <si>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</si>
  <si>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</si>
  <si>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</si>
  <si>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</si>
  <si>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</si>
  <si>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</si>
  <si>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</si>
  <si>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</si>
  <si>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</si>
  <si>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</si>
  <si>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</si>
  <si>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</si>
  <si>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</si>
  <si>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</si>
  <si>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</si>
  <si>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</si>
  <si>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</si>
  <si>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</si>
  <si>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</si>
  <si>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</si>
  <si>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</si>
  <si>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</si>
  <si>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</si>
  <si>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</si>
  <si>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</si>
  <si>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</si>
  <si>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</si>
  <si>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</si>
  <si>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</si>
  <si>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</si>
  <si>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</si>
  <si>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</si>
  <si>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</si>
  <si>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</si>
  <si>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</si>
  <si>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</si>
  <si>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</si>
  <si>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</si>
  <si>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</si>
  <si>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</si>
  <si>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</si>
  <si>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</si>
  <si>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</si>
  <si>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</si>
  <si>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</si>
  <si>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</si>
  <si>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</si>
  <si>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</si>
  <si>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</si>
  <si>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</si>
  <si>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</si>
  <si>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</si>
  <si>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</si>
  <si>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</si>
  <si>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</si>
  <si>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</si>
  <si>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</si>
  <si>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</si>
  <si>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</si>
  <si>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</si>
  <si>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</si>
  <si>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</si>
  <si>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</si>
  <si>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</si>
  <si>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</si>
  <si>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</si>
  <si>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</si>
  <si>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</si>
  <si>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</si>
  <si>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</si>
  <si>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</si>
  <si>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</si>
  <si>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</si>
  <si>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</si>
  <si>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</si>
  <si>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</si>
  <si>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</si>
  <si>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</si>
  <si>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</si>
  <si>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</si>
  <si>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</si>
  <si>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</si>
  <si>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</si>
  <si>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</si>
  <si>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</si>
  <si>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</si>
  <si>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</si>
  <si>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</si>
  <si>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</si>
  <si>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</si>
  <si>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</si>
  <si>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</si>
  <si>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</si>
  <si>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</si>
  <si>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</si>
  <si>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</si>
  <si>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</si>
  <si>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</si>
  <si>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</si>
  <si>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</si>
  <si>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</si>
  <si>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</si>
  <si>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</si>
  <si>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</si>
  <si>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</si>
  <si>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</si>
  <si>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</si>
  <si>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</si>
  <si>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</si>
  <si>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</si>
  <si>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</si>
  <si>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</si>
  <si>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</si>
  <si>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</si>
  <si>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</si>
  <si>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</si>
  <si>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</si>
  <si>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</si>
  <si>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</si>
  <si>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</si>
  <si>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</si>
  <si>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</si>
  <si>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</si>
  <si>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</si>
  <si>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</si>
  <si>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</si>
  <si>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</si>
  <si>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</si>
  <si>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</si>
  <si>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</si>
  <si>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</si>
  <si>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</si>
  <si>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</si>
  <si>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</si>
  <si>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</si>
  <si>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</si>
  <si>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</si>
  <si>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</si>
  <si>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</si>
  <si>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</si>
  <si>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</si>
  <si>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</si>
  <si>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</si>
  <si>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</si>
  <si>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</si>
  <si>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</si>
  <si>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</si>
  <si>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</si>
  <si>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</si>
  <si>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</si>
  <si>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</si>
  <si>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</si>
  <si>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</si>
  <si>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</si>
  <si>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</si>
  <si>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</si>
  <si>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</si>
  <si>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</si>
  <si>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</si>
  <si>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</si>
  <si>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</si>
  <si>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</si>
  <si>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</si>
  <si>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</si>
  <si>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</si>
  <si>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</si>
  <si>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</si>
  <si>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</si>
  <si>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</si>
  <si>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</si>
  <si>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</si>
  <si>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</si>
  <si>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</si>
  <si>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</si>
  <si>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</si>
  <si>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</si>
  <si>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</si>
  <si>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</si>
  <si>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</si>
  <si>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</si>
  <si>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</si>
  <si>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</si>
  <si>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</si>
  <si>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</si>
  <si>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</si>
  <si>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</si>
  <si>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</si>
  <si>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</si>
  <si>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</si>
  <si>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</si>
  <si>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</si>
  <si>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</si>
  <si>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</si>
  <si>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</si>
  <si>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</si>
  <si>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</si>
  <si>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</si>
  <si>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</si>
  <si>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</si>
  <si>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</si>
  <si>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</si>
  <si>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</si>
  <si>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</si>
  <si>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</si>
  <si>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</si>
  <si>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</si>
  <si>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</si>
  <si>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</si>
  <si>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</si>
  <si>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</si>
  <si>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</si>
  <si>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</si>
  <si>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</si>
  <si>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</si>
  <si>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</si>
  <si>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</si>
  <si>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</si>
  <si>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</si>
  <si>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</si>
  <si>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</si>
  <si>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</si>
  <si>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</si>
  <si>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</si>
  <si>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</si>
  <si>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</si>
  <si>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</si>
  <si>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</si>
  <si>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</si>
  <si>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</si>
  <si>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</si>
  <si>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</si>
  <si>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</si>
  <si>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</si>
  <si>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</si>
  <si>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</si>
  <si>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</si>
  <si>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</si>
  <si>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</si>
  <si>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</si>
  <si>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</si>
  <si>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</si>
  <si>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</si>
  <si>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</si>
  <si>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</si>
  <si>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</si>
  <si>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</si>
  <si>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</si>
  <si>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</si>
  <si>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</si>
  <si>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</si>
  <si>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</si>
  <si>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</si>
  <si>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</si>
  <si>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</si>
  <si>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</si>
  <si>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</si>
  <si>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</si>
  <si>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</si>
  <si>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</si>
  <si>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</si>
  <si>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</si>
  <si>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</si>
  <si>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</si>
  <si>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</si>
  <si>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</si>
  <si>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</si>
  <si>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</si>
  <si>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</si>
  <si>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</si>
  <si>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</si>
  <si>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</si>
  <si>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</si>
  <si>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</si>
  <si>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</si>
  <si>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</si>
  <si>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</si>
  <si>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</si>
  <si>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</si>
  <si>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</si>
  <si>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</si>
  <si>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</si>
  <si>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</si>
  <si>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</si>
  <si>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</si>
  <si>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</si>
  <si>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</si>
  <si>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</si>
  <si>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</si>
  <si>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</si>
  <si>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</si>
  <si>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</si>
  <si>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</si>
  <si>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</si>
  <si>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</si>
  <si>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</si>
  <si>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</si>
  <si>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</si>
  <si>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</si>
  <si>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</si>
  <si>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</si>
  <si>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</si>
  <si>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</si>
  <si>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</si>
  <si>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</si>
  <si>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</si>
  <si>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</si>
  <si>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</si>
  <si>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</si>
  <si>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</si>
  <si>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</si>
  <si>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</si>
  <si>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</si>
  <si>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</si>
  <si>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</si>
  <si>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</si>
  <si>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</si>
  <si>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</si>
  <si>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</si>
  <si>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</si>
  <si>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</si>
  <si>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</si>
  <si>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</si>
  <si>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</si>
  <si>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</si>
  <si>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</si>
  <si>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</si>
  <si>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</si>
  <si>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</si>
  <si>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</si>
  <si>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</si>
  <si>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</si>
  <si>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</si>
  <si>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</si>
  <si>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</si>
  <si>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</si>
  <si>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</si>
  <si>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</si>
  <si>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</si>
  <si>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</si>
  <si>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</si>
  <si>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</si>
  <si>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</si>
  <si>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</si>
  <si>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</si>
  <si>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</si>
  <si>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</si>
  <si>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</si>
  <si>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</si>
  <si>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</si>
  <si>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</si>
  <si>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</si>
  <si>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</si>
  <si>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</si>
  <si>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</si>
  <si>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</si>
  <si>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</si>
  <si>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</si>
  <si>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</si>
  <si>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</si>
  <si>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</si>
  <si>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</si>
  <si>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</si>
  <si>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</si>
  <si>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</si>
  <si>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</si>
  <si>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</si>
  <si>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</si>
  <si>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</si>
  <si>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</si>
  <si>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</si>
  <si>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</si>
  <si>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</si>
  <si>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</si>
  <si>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</si>
  <si>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</si>
  <si>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</si>
  <si>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</si>
  <si>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</si>
  <si>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</si>
  <si>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</si>
  <si>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</si>
  <si>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</si>
  <si>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</si>
  <si>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</si>
  <si>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</si>
  <si>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</si>
  <si>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</si>
  <si>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</si>
  <si>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</si>
  <si>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</si>
  <si>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</si>
  <si>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</si>
  <si>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</si>
  <si>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</si>
  <si>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</si>
  <si>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</si>
  <si>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</si>
  <si>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</si>
  <si>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</si>
  <si>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</si>
  <si>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</si>
  <si>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</si>
  <si>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</si>
  <si>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</si>
  <si>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</si>
  <si>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</si>
  <si>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</si>
  <si>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</si>
  <si>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</si>
  <si>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</si>
  <si>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</si>
  <si>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</si>
  <si>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</si>
  <si>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</si>
  <si>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</si>
  <si>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</si>
  <si>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</si>
  <si>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</si>
  <si>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</si>
  <si>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</si>
  <si>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</si>
  <si>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</si>
  <si>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</si>
  <si>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</si>
  <si>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</si>
  <si>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</si>
  <si>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</si>
  <si>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</si>
  <si>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</si>
  <si>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</si>
  <si>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</si>
  <si>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</si>
  <si>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</si>
  <si>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</si>
  <si>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</si>
  <si>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</si>
  <si>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</si>
  <si>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</si>
  <si>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</si>
  <si>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</si>
  <si>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</si>
  <si>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</si>
  <si>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</si>
  <si>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</si>
  <si>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</si>
  <si>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</si>
  <si>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</si>
  <si>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</si>
  <si>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</si>
  <si>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</si>
  <si>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</si>
  <si>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</si>
  <si>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</si>
  <si>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</si>
  <si>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</si>
  <si>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</si>
  <si>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</si>
  <si>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</si>
  <si>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</si>
  <si>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</si>
  <si>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</si>
  <si>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</si>
  <si>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</si>
  <si>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</si>
  <si>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</si>
  <si>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</si>
  <si>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</si>
  <si>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</si>
  <si>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</si>
  <si>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</si>
  <si>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</si>
  <si>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</si>
  <si>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</si>
  <si>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</si>
  <si>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</si>
  <si>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</si>
  <si>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</si>
  <si>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</si>
  <si>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</si>
  <si>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</si>
  <si>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</si>
  <si>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</si>
  <si>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</si>
  <si>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</si>
  <si>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</si>
  <si>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</si>
  <si>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</si>
  <si>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</si>
  <si>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</si>
  <si>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</si>
  <si>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</si>
  <si>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</si>
  <si>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</si>
  <si>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</si>
  <si>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</si>
  <si>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</si>
  <si>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</si>
  <si>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</si>
  <si>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</si>
  <si>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</si>
  <si>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</si>
  <si>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</si>
  <si>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</si>
  <si>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</si>
  <si>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</si>
  <si>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</si>
  <si>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</si>
  <si>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</si>
  <si>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</si>
  <si>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</si>
  <si>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</si>
  <si>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</si>
  <si>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</si>
  <si>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</si>
  <si>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</si>
  <si>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</si>
  <si>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</si>
  <si>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</si>
  <si>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</si>
  <si>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</si>
  <si>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</si>
  <si>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</si>
  <si>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</si>
  <si>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</si>
  <si>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</si>
  <si>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</si>
  <si>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</si>
  <si>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</si>
  <si>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</si>
  <si>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</si>
  <si>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</si>
  <si>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</si>
  <si>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</si>
  <si>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</si>
  <si>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</si>
  <si>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</si>
  <si>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</si>
  <si>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</si>
  <si>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</si>
  <si>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</si>
  <si>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</si>
  <si>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</si>
  <si>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</si>
  <si>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</si>
  <si>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</si>
  <si>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</si>
  <si>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</si>
  <si>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</si>
  <si>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</si>
  <si>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</si>
  <si>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</si>
  <si>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</si>
  <si>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</si>
  <si>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</si>
  <si>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</si>
  <si>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</si>
  <si>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</si>
  <si>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</si>
  <si>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</si>
  <si>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</si>
  <si>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</si>
  <si>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</si>
  <si>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</si>
  <si>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</si>
  <si>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</si>
  <si>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</si>
  <si>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</si>
  <si>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</si>
  <si>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</si>
  <si>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</si>
  <si>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</si>
  <si>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</si>
  <si>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</si>
  <si>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</si>
  <si>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</si>
  <si>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</si>
  <si>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</si>
  <si>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</si>
  <si>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</si>
  <si>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</si>
  <si>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</si>
  <si>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</si>
  <si>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</si>
  <si>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</si>
  <si>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</si>
  <si>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</si>
  <si>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</si>
  <si>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</si>
  <si>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</si>
  <si>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</si>
  <si>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</si>
  <si>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</si>
  <si>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</si>
  <si>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</si>
  <si>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</si>
  <si>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</si>
  <si>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</si>
  <si>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</si>
  <si>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</si>
  <si>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</si>
  <si>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</si>
  <si>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</si>
  <si>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</si>
  <si>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</si>
  <si>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</si>
  <si>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</si>
  <si>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</si>
  <si>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</si>
  <si>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</si>
  <si>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</si>
  <si>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</si>
  <si>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</si>
  <si>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</si>
  <si>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</si>
  <si>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</si>
  <si>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</si>
  <si>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</si>
  <si>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</si>
  <si>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</si>
  <si>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</si>
  <si>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</si>
  <si>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</si>
  <si>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</si>
  <si>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</si>
  <si>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</si>
  <si>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</si>
  <si>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</si>
  <si>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</si>
  <si>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</si>
  <si>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</si>
  <si>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</si>
  <si>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</si>
  <si>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</si>
  <si>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</si>
  <si>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</si>
  <si>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</si>
  <si>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</si>
  <si>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</si>
  <si>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</si>
  <si>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</si>
  <si>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</si>
  <si>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</si>
  <si>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</si>
  <si>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</si>
  <si>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</si>
  <si>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</si>
  <si>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</si>
  <si>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</si>
  <si>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</si>
  <si>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</si>
  <si>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</si>
  <si>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</si>
  <si>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</si>
  <si>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</si>
  <si>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</si>
  <si>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</si>
  <si>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</si>
  <si>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</si>
  <si>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</si>
  <si>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</si>
  <si>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</si>
  <si>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</si>
  <si>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</si>
  <si>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</si>
  <si>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</si>
  <si>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</si>
  <si>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</si>
  <si>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</si>
  <si>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</si>
  <si>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</si>
  <si>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</si>
  <si>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</si>
  <si>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</si>
  <si>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</si>
  <si>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</si>
  <si>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</si>
  <si>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</si>
  <si>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</si>
  <si>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</si>
  <si>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</si>
  <si>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</si>
  <si>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</si>
  <si>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</si>
  <si>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</si>
  <si>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</si>
  <si>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</si>
  <si>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</si>
  <si>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</si>
  <si>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</si>
  <si>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</si>
  <si>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</si>
  <si>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</si>
  <si>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</si>
  <si>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</si>
  <si>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</si>
  <si>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</si>
  <si>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</si>
  <si>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</si>
  <si>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</si>
  <si>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</si>
  <si>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</si>
  <si>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</si>
  <si>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</si>
  <si>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</si>
  <si>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</si>
  <si>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</si>
  <si>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</si>
  <si>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</si>
  <si>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</si>
  <si>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</si>
  <si>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</si>
  <si>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</si>
  <si>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</si>
  <si>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</si>
  <si>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</si>
  <si>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</si>
  <si>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</si>
  <si>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</si>
  <si>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</si>
  <si>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</si>
  <si>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</si>
  <si>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</si>
  <si>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</si>
  <si>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</si>
  <si>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</si>
  <si>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</si>
  <si>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</si>
  <si>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</si>
  <si>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</si>
  <si>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</si>
  <si>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</si>
  <si>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</si>
  <si>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</si>
  <si>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</si>
  <si>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</si>
  <si>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</si>
  <si>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</si>
  <si>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</si>
  <si>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</si>
  <si>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</si>
  <si>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</si>
  <si>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</si>
  <si>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</si>
  <si>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</si>
  <si>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</si>
  <si>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</si>
  <si>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</si>
  <si>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</si>
  <si>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</si>
  <si>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</si>
  <si>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</si>
  <si>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</si>
  <si>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</si>
  <si>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</si>
  <si>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</si>
  <si>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</si>
  <si>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</si>
  <si>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</si>
  <si>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</si>
  <si>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</si>
  <si>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</si>
  <si>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</si>
  <si>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</si>
  <si>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</si>
  <si>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</si>
  <si>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</si>
  <si>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</si>
  <si>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</si>
  <si>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</si>
  <si>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</si>
  <si>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</si>
  <si>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</si>
  <si>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</si>
  <si>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</si>
  <si>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</si>
  <si>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</si>
  <si>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</si>
  <si>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</si>
  <si>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</si>
  <si>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</si>
  <si>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</si>
  <si>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</si>
  <si>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</si>
  <si>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</si>
  <si>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</si>
  <si>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</si>
  <si>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</si>
  <si>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</si>
  <si>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</si>
  <si>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</si>
  <si>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</si>
  <si>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</si>
  <si>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</si>
  <si>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</si>
  <si>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</si>
  <si>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</si>
  <si>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</si>
  <si>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</si>
  <si>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</si>
  <si>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</si>
  <si>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</si>
  <si>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</si>
  <si>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</si>
  <si>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</si>
  <si>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</si>
  <si>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</si>
  <si>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</si>
  <si>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</si>
  <si>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</si>
  <si>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</si>
  <si>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</si>
  <si>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</si>
  <si>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</si>
  <si>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</si>
  <si>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</si>
  <si>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</si>
  <si>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</si>
  <si>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</si>
  <si>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</si>
  <si>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</si>
  <si>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</si>
  <si>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</si>
  <si>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</si>
  <si>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</si>
  <si>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</si>
  <si>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</si>
  <si>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</si>
  <si>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</si>
  <si>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</si>
  <si>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</si>
  <si>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</si>
  <si>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</si>
  <si>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</si>
  <si>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</si>
  <si>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</si>
  <si>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</si>
  <si>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</si>
  <si>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</si>
  <si>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</si>
  <si>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</si>
  <si>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</si>
  <si>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</si>
  <si>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</si>
  <si>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</si>
  <si>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</si>
  <si>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</si>
  <si>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</si>
  <si>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</si>
  <si>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</si>
  <si>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</si>
  <si>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</si>
  <si>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</si>
  <si>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</si>
  <si>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</si>
  <si>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</si>
  <si>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</si>
  <si>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</si>
  <si>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</si>
  <si>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</si>
  <si>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</si>
  <si>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</si>
  <si>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</si>
  <si>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</si>
  <si>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</si>
  <si>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</si>
  <si>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</si>
  <si>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</si>
  <si>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</si>
  <si>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</si>
  <si>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</si>
  <si>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</si>
  <si>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</si>
  <si>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</si>
  <si>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</si>
  <si>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</si>
  <si>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</si>
  <si>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</si>
  <si>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</si>
  <si>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</si>
  <si>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</si>
  <si>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</si>
  <si>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</si>
  <si>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</si>
  <si>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</si>
  <si>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</si>
  <si>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</si>
  <si>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</si>
  <si>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</si>
  <si>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</si>
  <si>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</si>
  <si>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</si>
  <si>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</si>
  <si>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</si>
  <si>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</si>
  <si>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</si>
  <si>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</si>
  <si>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</si>
  <si>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</si>
  <si>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</si>
  <si>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</si>
  <si>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</si>
  <si>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</si>
  <si>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</si>
  <si>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</si>
  <si>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</si>
  <si>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</si>
  <si>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</si>
  <si>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</si>
  <si>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</si>
  <si>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</si>
  <si>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</si>
  <si>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</si>
  <si>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</si>
  <si>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</si>
  <si>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</si>
  <si>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</si>
  <si>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</si>
  <si>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</si>
  <si>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</si>
  <si>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</si>
  <si>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</si>
  <si>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</si>
  <si>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</si>
  <si>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</si>
  <si>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</si>
  <si>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</si>
  <si>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</si>
  <si>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</si>
  <si>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</si>
  <si>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</si>
  <si>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</si>
  <si>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</si>
  <si>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</si>
  <si>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</si>
  <si>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</si>
  <si>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</si>
  <si>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</si>
  <si>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</si>
  <si>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</si>
  <si>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</si>
  <si>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</si>
  <si>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</si>
  <si>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</si>
  <si>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</si>
  <si>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</si>
  <si>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</si>
  <si>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</si>
  <si>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</si>
  <si>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</si>
  <si>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</si>
  <si>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</si>
  <si>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</si>
  <si>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</si>
  <si>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</si>
  <si>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</si>
  <si>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</si>
  <si>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</si>
  <si>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</si>
  <si>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</si>
  <si>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</si>
  <si>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</si>
  <si>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</si>
  <si>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</si>
  <si>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</si>
  <si>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</si>
  <si>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</si>
  <si>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</si>
  <si>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</si>
  <si>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</si>
  <si>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</si>
  <si>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</si>
  <si>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</si>
  <si>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</si>
  <si>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</si>
  <si>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</si>
  <si>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</si>
  <si>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</si>
  <si>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</si>
  <si>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</si>
  <si>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</si>
  <si>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</si>
  <si>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</si>
  <si>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</si>
  <si>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</si>
  <si>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</si>
  <si>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</si>
  <si>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</si>
  <si>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</si>
  <si>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</si>
  <si>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</si>
  <si>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</si>
  <si>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</si>
  <si>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</si>
  <si>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</si>
  <si>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</si>
  <si>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</si>
  <si>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</si>
  <si>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</si>
  <si>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</si>
  <si>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</si>
  <si>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</si>
  <si>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</si>
  <si>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</si>
  <si>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</si>
  <si>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</si>
  <si>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</si>
  <si>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</si>
  <si>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</si>
  <si>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</si>
  <si>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</si>
  <si>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</si>
  <si>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</si>
  <si>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</si>
  <si>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</si>
  <si>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</si>
  <si>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</si>
  <si>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</si>
  <si>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</si>
  <si>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</si>
  <si>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</si>
  <si>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</si>
  <si>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</si>
  <si>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</si>
  <si>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</si>
  <si>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</si>
  <si>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</si>
  <si>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</si>
  <si>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</si>
  <si>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</si>
  <si>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</si>
  <si>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</si>
  <si>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</si>
  <si>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</si>
  <si>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</si>
  <si>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</si>
  <si>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</si>
  <si>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</si>
  <si>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</si>
  <si>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</si>
  <si>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</si>
  <si>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</si>
  <si>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</si>
  <si>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</si>
  <si>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</si>
  <si>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</si>
  <si>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</si>
  <si>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</si>
  <si>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</si>
  <si>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</si>
  <si>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</si>
  <si>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</si>
  <si>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</si>
  <si>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</si>
  <si>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</si>
  <si>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</si>
  <si>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</si>
  <si>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</si>
  <si>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</si>
  <si>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</si>
  <si>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</si>
  <si>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</si>
  <si>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</si>
  <si>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</si>
  <si>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</si>
  <si>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</si>
  <si>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</si>
  <si>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</si>
  <si>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</si>
  <si>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</si>
  <si>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</si>
  <si>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</si>
  <si>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</si>
  <si>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</si>
  <si>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</si>
  <si>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</si>
  <si>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</si>
  <si>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</si>
  <si>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</si>
  <si>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</si>
  <si>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</si>
  <si>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</si>
  <si>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</si>
  <si>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</si>
  <si>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</si>
  <si>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</si>
  <si>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</si>
  <si>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</si>
  <si>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</si>
  <si>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</si>
  <si>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</si>
  <si>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</si>
  <si>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</si>
  <si>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</si>
  <si>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</si>
  <si>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</si>
  <si>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</si>
  <si>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</si>
  <si>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</si>
  <si>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</si>
  <si>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</si>
  <si>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</si>
  <si>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</si>
  <si>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</si>
  <si>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</si>
  <si>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</si>
  <si>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</si>
  <si>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</si>
  <si>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</si>
  <si>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</si>
  <si>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</si>
  <si>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</si>
  <si>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</si>
  <si>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</si>
  <si>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</si>
  <si>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</si>
  <si>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</si>
  <si>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</si>
  <si>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</si>
  <si>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</si>
  <si>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</si>
  <si>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</si>
  <si>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</si>
  <si>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</si>
  <si>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</si>
  <si>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</si>
  <si>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</si>
  <si>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</si>
  <si>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</si>
  <si>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</si>
  <si>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</si>
  <si>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</si>
  <si>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</si>
  <si>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</si>
  <si>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</si>
  <si>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</si>
  <si>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</si>
  <si>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</si>
  <si>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</si>
  <si>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</si>
  <si>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</si>
  <si>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</si>
  <si>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</si>
  <si>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</si>
  <si>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</si>
  <si>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</si>
  <si>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</si>
  <si>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</si>
  <si>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</si>
  <si>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</si>
  <si>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</si>
  <si>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</si>
  <si>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</si>
  <si>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</si>
  <si>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</si>
  <si>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</si>
  <si>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</si>
  <si>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</si>
  <si>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</si>
  <si>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</si>
  <si>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</si>
  <si>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</si>
  <si>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</si>
  <si>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</si>
  <si>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</si>
  <si>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</si>
  <si>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</si>
  <si>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</si>
  <si>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</si>
  <si>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</si>
  <si>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</si>
  <si>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</si>
  <si>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</si>
  <si>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</si>
  <si>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</si>
  <si>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</si>
  <si>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</si>
  <si>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</si>
  <si>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</si>
  <si>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</si>
  <si>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</si>
  <si>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</si>
  <si>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</si>
  <si>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</si>
  <si>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</si>
  <si>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</si>
  <si>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</si>
  <si>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</si>
  <si>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</si>
  <si>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</si>
  <si>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</si>
  <si>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</si>
  <si>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</si>
  <si>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</si>
  <si>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</si>
  <si>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</si>
  <si>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</si>
  <si>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</si>
  <si>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</si>
  <si>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</si>
  <si>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</si>
  <si>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</si>
  <si>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</si>
  <si>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</si>
  <si>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</si>
  <si>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</si>
  <si>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</si>
  <si>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</si>
  <si>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</si>
  <si>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</si>
  <si>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</si>
  <si>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</si>
  <si>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</si>
  <si>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</si>
  <si>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</si>
  <si>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</si>
  <si>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</si>
  <si>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</si>
  <si>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</si>
  <si>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</si>
  <si>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</si>
  <si>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</si>
  <si>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</si>
  <si>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</si>
  <si>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</si>
  <si>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</si>
  <si>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</si>
  <si>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</si>
  <si>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</si>
  <si>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</si>
  <si>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</si>
  <si>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</si>
  <si>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</si>
  <si>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</si>
  <si>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</si>
  <si>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</si>
  <si>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</si>
  <si>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</si>
  <si>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</si>
  <si>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</si>
  <si>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</si>
  <si>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</si>
  <si>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</si>
  <si>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</si>
  <si>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</si>
  <si>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</si>
  <si>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</si>
  <si>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</si>
  <si>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</si>
  <si>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</si>
  <si>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</si>
  <si>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</si>
  <si>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</si>
  <si>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</si>
  <si>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</si>
  <si>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</si>
  <si>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</si>
  <si>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</si>
  <si>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</si>
  <si>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</si>
  <si>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</si>
  <si>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</si>
  <si>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</si>
  <si>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</si>
  <si>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</si>
  <si>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</si>
  <si>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</si>
  <si>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</si>
  <si>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</si>
  <si>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</si>
  <si>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</si>
  <si>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</si>
  <si>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</si>
  <si>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</si>
  <si>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</si>
  <si>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</si>
  <si>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</si>
  <si>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</si>
  <si>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</si>
  <si>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</si>
  <si>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</si>
  <si>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</si>
  <si>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</si>
  <si>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</si>
  <si>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</si>
  <si>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</si>
  <si>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</si>
  <si>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</si>
  <si>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</si>
  <si>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</si>
  <si>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</si>
  <si>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</si>
  <si>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</si>
  <si>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</si>
  <si>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</si>
  <si>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</si>
  <si>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</si>
  <si>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</si>
  <si>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</si>
  <si>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</si>
  <si>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</si>
  <si>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</si>
  <si>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</si>
  <si>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</si>
  <si>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</si>
  <si>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</si>
  <si>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</si>
  <si>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</si>
  <si>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</si>
  <si>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</si>
  <si>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</si>
  <si>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</si>
  <si>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</si>
  <si>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</si>
  <si>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</si>
  <si>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</si>
  <si>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</si>
  <si>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</si>
  <si>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</si>
  <si>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</si>
  <si>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</si>
  <si>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</si>
  <si>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</si>
  <si>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</si>
  <si>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</si>
  <si>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</si>
  <si>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</si>
  <si>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</si>
  <si>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</si>
  <si>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</si>
  <si>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</si>
  <si>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</si>
  <si>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</si>
  <si>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</si>
  <si>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</si>
  <si>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</si>
  <si>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</si>
  <si>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</si>
  <si>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</si>
  <si>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</si>
  <si>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</si>
  <si>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</si>
  <si>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</si>
  <si>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</si>
  <si>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</si>
  <si>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</si>
  <si>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</si>
  <si>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</si>
  <si>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</si>
  <si>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</si>
  <si>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</si>
  <si>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</si>
  <si>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</si>
  <si>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</si>
  <si>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</si>
  <si>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</si>
  <si>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</si>
  <si>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</si>
  <si>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</si>
  <si>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</si>
  <si>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</si>
  <si>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</si>
  <si>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</si>
  <si>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</si>
  <si>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</si>
  <si>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</si>
  <si>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</si>
  <si>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</si>
  <si>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</si>
  <si>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</si>
  <si>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</si>
  <si>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</si>
  <si>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</si>
  <si>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</si>
  <si>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</si>
  <si>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</si>
  <si>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</si>
  <si>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</si>
  <si>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</si>
  <si>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</si>
  <si>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</si>
  <si>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</si>
  <si>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</si>
  <si>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</si>
  <si>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</si>
  <si>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</si>
  <si>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</si>
  <si>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</si>
  <si>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</si>
  <si>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</si>
  <si>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</si>
  <si>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</si>
  <si>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</si>
  <si>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</si>
  <si>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</si>
  <si>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</si>
  <si>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</si>
  <si>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</si>
  <si>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</si>
  <si>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</si>
  <si>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</si>
  <si>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</si>
  <si>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</si>
  <si>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</si>
  <si>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</si>
  <si>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</si>
  <si>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</si>
  <si>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</si>
  <si>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</si>
  <si>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</si>
  <si>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</si>
  <si>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</si>
  <si>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</si>
  <si>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</si>
  <si>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</si>
  <si>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</si>
  <si>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</si>
  <si>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</si>
  <si>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</si>
  <si>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</si>
  <si>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</si>
  <si>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</si>
  <si>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</si>
  <si>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</si>
  <si>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</si>
  <si>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</si>
  <si>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</si>
  <si>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</si>
  <si>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</si>
  <si>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</si>
  <si>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</si>
  <si>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</si>
  <si>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</si>
  <si>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</si>
  <si>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</si>
  <si>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</si>
  <si>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</si>
  <si>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</si>
  <si>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</si>
  <si>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</si>
  <si>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</si>
  <si>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</si>
  <si>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</si>
  <si>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</si>
  <si>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</si>
  <si>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</si>
  <si>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</si>
  <si>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</si>
  <si>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</si>
  <si>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</si>
  <si>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</si>
  <si>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</si>
  <si>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</si>
  <si>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</si>
  <si>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</si>
  <si>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</si>
  <si>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</si>
  <si>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</si>
  <si>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</si>
  <si>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</si>
  <si>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</si>
  <si>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</si>
  <si>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</si>
  <si>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</si>
  <si>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</si>
  <si>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</si>
  <si>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</si>
  <si>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</si>
  <si>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</si>
  <si>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</si>
  <si>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</si>
  <si>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</si>
  <si>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</si>
  <si>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</si>
  <si>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</si>
  <si>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</si>
  <si>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</si>
  <si>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</si>
  <si>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</si>
  <si>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</si>
  <si>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</si>
  <si>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</si>
  <si>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</si>
  <si>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</si>
  <si>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</si>
  <si>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</si>
  <si>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</si>
  <si>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</si>
  <si>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</si>
  <si>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</si>
  <si>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</si>
  <si>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</si>
  <si>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</si>
  <si>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</si>
  <si>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</si>
  <si>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</si>
  <si>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</si>
  <si>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</si>
  <si>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</si>
  <si>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</si>
  <si>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</si>
  <si>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</si>
  <si>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</si>
  <si>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</si>
  <si>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</si>
  <si>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</si>
  <si>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</si>
  <si>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</si>
  <si>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</si>
  <si>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</si>
  <si>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</si>
  <si>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</si>
  <si>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</si>
  <si>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</si>
  <si>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</si>
  <si>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</si>
  <si>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</si>
  <si>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</si>
  <si>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</si>
  <si>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</si>
  <si>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</si>
  <si>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</si>
  <si>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</si>
  <si>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</si>
  <si>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</si>
  <si>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</si>
  <si>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</si>
  <si>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</si>
  <si>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</si>
  <si>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</si>
  <si>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</si>
  <si>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</si>
  <si>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</si>
  <si>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</si>
  <si>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</si>
  <si>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</si>
  <si>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</si>
  <si>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</si>
  <si>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</si>
  <si>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</si>
  <si>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</si>
  <si>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</si>
  <si>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</si>
  <si>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</si>
  <si>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</si>
  <si>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</si>
  <si>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</si>
  <si>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</si>
  <si>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</si>
  <si>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</si>
  <si>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</si>
  <si>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</si>
  <si>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</si>
  <si>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</si>
  <si>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</si>
  <si>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</si>
  <si>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</si>
  <si>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</si>
  <si>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</si>
  <si>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</si>
  <si>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</si>
  <si>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</si>
  <si>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</si>
  <si>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</si>
  <si>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</si>
  <si>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</si>
  <si>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</si>
  <si>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</si>
  <si>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</si>
  <si>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</si>
  <si>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</si>
  <si>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</si>
  <si>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</si>
  <si>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</si>
  <si>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</si>
  <si>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</si>
  <si>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</si>
  <si>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</si>
  <si>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</si>
  <si>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</si>
  <si>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</si>
  <si>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</si>
  <si>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</si>
  <si>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</si>
  <si>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</si>
  <si>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</si>
  <si>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</si>
  <si>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</si>
  <si>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</si>
  <si>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</si>
  <si>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</si>
  <si>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</si>
  <si>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</si>
  <si>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</si>
  <si>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</si>
  <si>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</si>
  <si>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</si>
  <si>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</si>
  <si>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</si>
  <si>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</si>
  <si>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</si>
  <si>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</si>
  <si>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</si>
  <si>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</si>
  <si>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</si>
  <si>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</si>
  <si>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</si>
  <si>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</si>
  <si>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</si>
  <si>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</si>
  <si>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</si>
  <si>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</si>
  <si>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</si>
  <si>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</si>
  <si>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</si>
  <si>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</si>
  <si>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</si>
  <si>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</si>
  <si>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</si>
  <si>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</si>
  <si>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</si>
  <si>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</si>
  <si>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</si>
  <si>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</si>
  <si>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</si>
  <si>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</si>
  <si>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</si>
  <si>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</si>
  <si>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</si>
  <si>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</si>
  <si>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</si>
  <si>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</si>
  <si>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</si>
  <si>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</si>
  <si>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</si>
  <si>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</si>
  <si>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</si>
  <si>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</si>
  <si>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</si>
  <si>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</si>
  <si>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</si>
  <si>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</si>
  <si>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</si>
  <si>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</si>
  <si>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</si>
  <si>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</si>
  <si>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</si>
  <si>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</si>
  <si>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</si>
  <si>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</si>
  <si>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</si>
  <si>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</si>
  <si>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</si>
  <si>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</si>
  <si>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</si>
  <si>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</si>
  <si>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</si>
  <si>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</si>
  <si>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</si>
  <si>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</si>
  <si>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</si>
  <si>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</si>
  <si>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</si>
  <si>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</si>
  <si>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</si>
  <si>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</si>
  <si>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</si>
  <si>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</si>
  <si>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</si>
  <si>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</si>
  <si>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</si>
  <si>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</si>
  <si>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</si>
  <si>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</si>
  <si>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</si>
  <si>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</si>
  <si>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</si>
  <si>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</si>
  <si>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</si>
  <si>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</si>
  <si>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</si>
  <si>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</si>
  <si>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</si>
  <si>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</si>
  <si>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</si>
  <si>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</si>
  <si>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</si>
  <si>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</si>
  <si>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</si>
  <si>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</si>
  <si>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</si>
  <si>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</si>
  <si>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</si>
  <si>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</si>
  <si>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</si>
  <si>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</si>
  <si>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</si>
  <si>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</si>
  <si>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</si>
  <si>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</si>
  <si>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</si>
  <si>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</si>
  <si>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</si>
  <si>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</si>
  <si>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</si>
  <si>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</si>
  <si>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</si>
  <si>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</si>
  <si>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</si>
  <si>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</si>
  <si>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</si>
  <si>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</si>
  <si>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</si>
  <si>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</si>
  <si>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</si>
  <si>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</si>
  <si>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</si>
  <si>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</si>
  <si>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</si>
  <si>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</si>
  <si>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</si>
  <si>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</si>
  <si>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</si>
  <si>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</si>
  <si>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</si>
  <si>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</si>
  <si>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</si>
  <si>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</si>
  <si>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</si>
  <si>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</si>
  <si>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</si>
  <si>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</si>
  <si>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</si>
  <si>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</si>
  <si>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</si>
  <si>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</si>
  <si>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</si>
  <si>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</si>
  <si>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</si>
  <si>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</si>
  <si>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</si>
  <si>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</si>
  <si>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</si>
  <si>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</si>
  <si>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</si>
  <si>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</si>
  <si>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</si>
  <si>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</si>
  <si>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</si>
  <si>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</si>
  <si>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</si>
  <si>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</si>
  <si>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</si>
  <si>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</si>
  <si>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</si>
  <si>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</si>
  <si>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</si>
  <si>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</si>
  <si>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</si>
  <si>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</si>
  <si>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</si>
  <si>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</si>
  <si>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</si>
  <si>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</si>
  <si>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</si>
  <si>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</si>
  <si>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</si>
  <si>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</si>
  <si>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</si>
  <si>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</si>
  <si>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</si>
  <si>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</si>
  <si>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</si>
  <si>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</si>
  <si>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</si>
  <si>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</si>
  <si>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</si>
  <si>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</si>
  <si>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</si>
  <si>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</si>
  <si>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</si>
  <si>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</si>
  <si>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</si>
  <si>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</si>
  <si>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</si>
  <si>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</si>
  <si>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</si>
  <si>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</si>
  <si>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</si>
  <si>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</si>
  <si>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</si>
  <si>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</si>
  <si>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</si>
  <si>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</si>
  <si>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</si>
  <si>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</si>
  <si>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</si>
  <si>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</si>
  <si>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</si>
  <si>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</si>
  <si>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</si>
  <si>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</si>
  <si>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</si>
  <si>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</si>
  <si>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</si>
  <si>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</si>
  <si>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</si>
  <si>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</si>
  <si>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</si>
  <si>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</si>
  <si>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</si>
  <si>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</si>
  <si>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</si>
  <si>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</si>
  <si>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</si>
  <si>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</si>
  <si>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</si>
  <si>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</si>
  <si>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</si>
  <si>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</si>
  <si>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</si>
  <si>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</si>
  <si>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</si>
  <si>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</si>
  <si>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</si>
  <si>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</si>
  <si>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</si>
  <si>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</si>
  <si>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</si>
  <si>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</si>
  <si>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</si>
  <si>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</si>
  <si>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</si>
  <si>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</si>
  <si>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</si>
  <si>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</si>
  <si>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</si>
  <si>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</si>
  <si>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</si>
  <si>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</si>
  <si>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</si>
  <si>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</si>
  <si>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</si>
  <si>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</si>
  <si>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</si>
  <si>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</si>
  <si>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</si>
  <si>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</si>
  <si>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</si>
  <si>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</si>
  <si>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</si>
  <si>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</si>
  <si>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</si>
  <si>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</si>
  <si>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</si>
  <si>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</si>
  <si>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</si>
  <si>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</si>
  <si>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</si>
  <si>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</si>
  <si>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</si>
  <si>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</si>
  <si>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</si>
  <si>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</si>
  <si>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</si>
  <si>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</si>
  <si>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</si>
  <si>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</si>
  <si>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</si>
  <si>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</si>
  <si>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</si>
  <si>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</si>
  <si>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</si>
  <si>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</si>
  <si>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</si>
  <si>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</si>
  <si>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</si>
  <si>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</si>
  <si>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</si>
  <si>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</si>
  <si>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</si>
  <si>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</si>
  <si>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</si>
  <si>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</si>
  <si>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</si>
  <si>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</si>
  <si>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</si>
  <si>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</si>
  <si>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</si>
  <si>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</si>
  <si>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</si>
  <si>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</si>
  <si>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</si>
  <si>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</si>
  <si>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</si>
  <si>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</si>
  <si>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</si>
  <si>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</si>
  <si>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</si>
  <si>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</si>
  <si>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</si>
  <si>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</si>
  <si>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</si>
  <si>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</si>
  <si>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</si>
  <si>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</si>
  <si>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</si>
  <si>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</si>
  <si>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</si>
  <si>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</si>
  <si>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</si>
  <si>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</si>
  <si>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</si>
  <si>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</si>
  <si>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</si>
  <si>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</si>
  <si>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</si>
  <si>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</si>
  <si>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</si>
  <si>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</si>
  <si>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</si>
  <si>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</si>
  <si>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</si>
  <si>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</si>
  <si>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</si>
  <si>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</si>
  <si>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</si>
  <si>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</si>
  <si>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</si>
  <si>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</si>
  <si>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</si>
  <si>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</si>
  <si>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</si>
  <si>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</si>
  <si>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</si>
  <si>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</si>
  <si>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</si>
  <si>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</si>
  <si>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</si>
  <si>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</si>
  <si>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</si>
  <si>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</si>
  <si>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</si>
  <si>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</si>
  <si>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</si>
  <si>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</si>
  <si>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</si>
  <si>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</si>
  <si>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</si>
  <si>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</si>
  <si>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</si>
  <si>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</si>
  <si>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</si>
  <si>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</si>
  <si>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</si>
  <si>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</si>
  <si>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</si>
  <si>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</si>
  <si>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</si>
  <si>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</si>
  <si>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</si>
  <si>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</si>
  <si>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</si>
  <si>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</si>
  <si>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</si>
  <si>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</si>
  <si>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</si>
  <si>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</si>
  <si>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</si>
  <si>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</si>
  <si>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</si>
  <si>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</si>
  <si>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</si>
  <si>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</si>
  <si>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</si>
  <si>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</si>
  <si>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</si>
  <si>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</si>
  <si>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</si>
  <si>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</si>
  <si>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</si>
  <si>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</si>
  <si>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</si>
  <si>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</si>
  <si>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</si>
  <si>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</si>
  <si>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</si>
  <si>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</si>
  <si>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</si>
  <si>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</si>
  <si>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</si>
  <si>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</si>
  <si>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</si>
  <si>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</si>
  <si>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</si>
  <si>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</si>
  <si>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</si>
  <si>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</si>
  <si>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</si>
  <si>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</si>
  <si>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</si>
  <si>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</si>
  <si>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</si>
  <si>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</si>
  <si>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</si>
  <si>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</si>
  <si>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</si>
  <si>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</si>
  <si>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</si>
  <si>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</si>
  <si>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</si>
  <si>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</si>
  <si>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</si>
  <si>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</si>
  <si>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</si>
  <si>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</si>
  <si>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</si>
  <si>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</si>
  <si>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</si>
  <si>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</si>
  <si>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</si>
  <si>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</si>
  <si>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</si>
  <si>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</si>
  <si>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</si>
  <si>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</si>
  <si>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</si>
  <si>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</si>
  <si>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</si>
  <si>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</si>
  <si>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</si>
  <si>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</si>
  <si>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</si>
  <si>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</si>
  <si>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</si>
  <si>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</si>
  <si>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</si>
  <si>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</si>
  <si>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</si>
  <si>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</si>
  <si>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</si>
  <si>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</si>
  <si>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</si>
  <si>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</si>
  <si>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</si>
  <si>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</si>
  <si>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</si>
  <si>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</si>
  <si>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</si>
  <si>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</si>
  <si>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</si>
  <si>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</si>
  <si>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</si>
  <si>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</si>
  <si>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</si>
  <si>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</si>
  <si>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</si>
  <si>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</si>
  <si>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</si>
  <si>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</si>
  <si>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</si>
  <si>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</si>
  <si>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</si>
  <si>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</si>
  <si>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</si>
  <si>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</si>
  <si>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</si>
  <si>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</si>
  <si>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</si>
  <si>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</si>
  <si>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</si>
  <si>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</si>
  <si>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</si>
  <si>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</si>
  <si>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</si>
  <si>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</si>
  <si>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</si>
  <si>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</si>
  <si>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</si>
  <si>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</si>
  <si>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</si>
  <si>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</si>
  <si>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</si>
  <si>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</si>
  <si>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</si>
  <si>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</si>
  <si>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</si>
  <si>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</si>
  <si>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</si>
  <si>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</si>
  <si>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</si>
  <si>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</si>
  <si>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</si>
  <si>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</si>
  <si>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</si>
  <si>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</si>
  <si>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</si>
  <si>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</si>
  <si>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</si>
  <si>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</si>
  <si>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</si>
  <si>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</si>
  <si>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</si>
  <si>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</si>
  <si>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</si>
  <si>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</si>
  <si>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</si>
  <si>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</si>
  <si>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</si>
  <si>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</si>
  <si>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</si>
  <si>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</si>
  <si>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</si>
  <si>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</si>
  <si>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</si>
  <si>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</si>
  <si>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</si>
  <si>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</si>
  <si>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</si>
  <si>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</si>
  <si>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</si>
  <si>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</si>
  <si>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</si>
  <si>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</si>
  <si>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</si>
  <si>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</si>
  <si>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</si>
  <si>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</si>
  <si>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</si>
  <si>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</si>
  <si>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</si>
  <si>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</si>
  <si>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</si>
  <si>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</si>
  <si>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</si>
  <si>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</si>
  <si>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</si>
  <si>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</si>
  <si>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</si>
  <si>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</si>
  <si>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</si>
  <si>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</si>
  <si>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</si>
  <si>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</si>
  <si>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</si>
  <si>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</si>
  <si>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</si>
  <si>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</si>
  <si>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</si>
  <si>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</si>
  <si>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</si>
  <si>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</si>
  <si>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</si>
  <si>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</si>
  <si>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</si>
  <si>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</si>
  <si>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</si>
  <si>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</si>
  <si>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</si>
  <si>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</si>
  <si>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</si>
  <si>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</si>
  <si>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</si>
  <si>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</si>
  <si>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</si>
  <si>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</si>
  <si>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</si>
  <si>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</si>
  <si>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</si>
  <si>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</si>
  <si>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</si>
  <si>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</si>
  <si>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</si>
  <si>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</si>
  <si>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</si>
  <si>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</si>
  <si>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</si>
  <si>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</si>
  <si>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</si>
  <si>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</si>
  <si>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</si>
  <si>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</si>
  <si>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</si>
  <si>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</si>
  <si>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</si>
  <si>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</si>
  <si>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</si>
  <si>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</si>
  <si>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</si>
  <si>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</si>
  <si>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</si>
  <si>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</si>
  <si>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</si>
  <si>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</si>
  <si>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</si>
  <si>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</si>
  <si>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</si>
  <si>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</si>
  <si>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</si>
  <si>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</si>
  <si>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</si>
  <si>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</si>
  <si>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</si>
  <si>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</si>
  <si>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</si>
  <si>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</si>
  <si>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</si>
  <si>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</si>
  <si>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</si>
  <si>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</si>
  <si>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</si>
  <si>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</si>
  <si>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</si>
  <si>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</si>
  <si>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</si>
  <si>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</si>
  <si>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</si>
  <si>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</si>
  <si>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</si>
  <si>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</si>
  <si>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</si>
  <si>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</si>
  <si>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</si>
  <si>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</si>
  <si>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</si>
  <si>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</si>
  <si>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</si>
  <si>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</si>
  <si>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</si>
  <si>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</si>
  <si>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</si>
  <si>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</si>
  <si>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</si>
  <si>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</si>
  <si>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</si>
  <si>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</si>
  <si>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</si>
  <si>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</si>
  <si>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</si>
  <si>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</si>
  <si>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</si>
  <si>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</si>
  <si>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</si>
  <si>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</si>
  <si>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</si>
  <si>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</si>
  <si>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</si>
  <si>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</si>
  <si>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</si>
  <si>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</si>
  <si>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</si>
  <si>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</si>
  <si>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</si>
  <si>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</si>
  <si>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</si>
  <si>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</si>
  <si>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</si>
  <si>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</si>
  <si>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</si>
  <si>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</si>
  <si>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</si>
  <si>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</si>
  <si>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</si>
  <si>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</si>
  <si>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</si>
  <si>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</si>
  <si>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</si>
  <si>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</si>
  <si>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</si>
  <si>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</si>
  <si>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</si>
  <si>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</si>
  <si>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</si>
  <si>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</si>
  <si>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</si>
  <si>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</si>
  <si>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</si>
  <si>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</si>
  <si>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</si>
  <si>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</si>
  <si>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</si>
  <si>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</si>
  <si>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</si>
  <si>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</si>
  <si>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</si>
  <si>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</si>
  <si>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</si>
  <si>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</si>
  <si>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</si>
  <si>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</si>
  <si>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</si>
  <si>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</si>
  <si>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</si>
  <si>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</si>
  <si>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</si>
  <si>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</si>
  <si>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</si>
  <si>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</si>
  <si>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</si>
  <si>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</si>
  <si>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</si>
  <si>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</si>
  <si>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</si>
  <si>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</si>
  <si>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</si>
  <si>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</si>
  <si>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</si>
  <si>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</si>
  <si>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</si>
  <si>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</si>
  <si>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</si>
  <si>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</si>
  <si>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</si>
  <si>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</si>
  <si>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</si>
  <si>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</si>
  <si>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</si>
  <si>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</si>
  <si>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</si>
  <si>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</si>
  <si>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</si>
  <si>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</si>
  <si>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</si>
  <si>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</si>
  <si>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</si>
  <si>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</si>
  <si>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</si>
  <si>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</si>
  <si>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</si>
  <si>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</si>
  <si>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</si>
  <si>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</si>
  <si>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</si>
  <si>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</si>
  <si>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</si>
  <si>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</si>
  <si>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</si>
  <si>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</si>
  <si>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</si>
  <si>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</si>
  <si>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</si>
  <si>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</si>
  <si>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</si>
  <si>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</si>
  <si>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</si>
  <si>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</si>
  <si>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</si>
  <si>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</si>
  <si>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</si>
  <si>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</si>
  <si>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</si>
  <si>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</si>
  <si>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</si>
  <si>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</si>
  <si>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</si>
  <si>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</si>
  <si>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</si>
  <si>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</si>
  <si>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</si>
  <si>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</si>
  <si>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</si>
  <si>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</si>
  <si>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</si>
  <si>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</si>
  <si>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</si>
  <si>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</si>
  <si>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</si>
  <si>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</si>
  <si>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</si>
  <si>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</si>
  <si>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</si>
  <si>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</si>
  <si>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</si>
  <si>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</si>
  <si>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</si>
  <si>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</si>
  <si>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</si>
  <si>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</si>
  <si>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</si>
  <si>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</si>
  <si>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</si>
  <si>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</si>
  <si>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</si>
  <si>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</si>
  <si>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</si>
  <si>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</si>
  <si>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</si>
  <si>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</si>
  <si>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</si>
  <si>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</si>
  <si>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</si>
  <si>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</si>
  <si>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</si>
  <si>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</si>
  <si>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</si>
  <si>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</si>
  <si>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</si>
  <si>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</si>
  <si>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</si>
  <si>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</si>
  <si>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</si>
  <si>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</si>
  <si>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</si>
  <si>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</si>
  <si>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</si>
  <si>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</si>
  <si>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</si>
  <si>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</si>
  <si>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</si>
  <si>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</si>
  <si>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</si>
  <si>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</si>
  <si>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</si>
  <si>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</si>
  <si>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</si>
  <si>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</si>
  <si>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</si>
  <si>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</si>
  <si>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</si>
  <si>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</si>
  <si>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</si>
  <si>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</si>
  <si>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</si>
  <si>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</si>
  <si>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</si>
  <si>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</si>
  <si>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</si>
  <si>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</si>
  <si>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</si>
  <si>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</si>
  <si>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</si>
  <si>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</si>
  <si>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</si>
  <si>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</si>
  <si>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</si>
  <si>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</si>
  <si>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</si>
  <si>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</si>
  <si>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</si>
  <si>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</si>
  <si>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</si>
  <si>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</si>
  <si>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</si>
  <si>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</si>
  <si>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</si>
  <si>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</si>
  <si>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</si>
  <si>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</si>
  <si>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</si>
  <si>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</si>
  <si>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</si>
  <si>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</si>
  <si>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</si>
  <si>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</si>
  <si>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</si>
  <si>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</si>
  <si>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</si>
  <si>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</si>
  <si>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</si>
  <si>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</si>
  <si>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</si>
  <si>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</si>
  <si>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</si>
  <si>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</si>
  <si>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</si>
  <si>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</si>
  <si>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</si>
  <si>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</si>
  <si>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</si>
  <si>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</si>
  <si>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</si>
  <si>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</si>
  <si>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</si>
  <si>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</si>
  <si>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</si>
  <si>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</si>
  <si>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</si>
  <si>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</si>
  <si>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</si>
  <si>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</si>
  <si>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</si>
  <si>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</si>
  <si>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</si>
  <si>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</si>
  <si>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</si>
  <si>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</si>
  <si>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</si>
  <si>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</si>
  <si>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</si>
  <si>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</si>
  <si>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</si>
  <si>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</si>
  <si>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</si>
  <si>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</si>
  <si>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</si>
  <si>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</si>
  <si>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</si>
  <si>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</si>
  <si>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</si>
  <si>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</si>
  <si>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</si>
  <si>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</si>
  <si>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</si>
  <si>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</si>
  <si>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</si>
  <si>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</si>
  <si>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</si>
  <si>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</si>
  <si>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</si>
  <si>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</si>
  <si>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</si>
  <si>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</si>
  <si>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</si>
  <si>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</si>
  <si>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</si>
  <si>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</si>
  <si>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</si>
  <si>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</si>
  <si>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</si>
  <si>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</si>
  <si>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</si>
  <si>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</si>
  <si>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</si>
  <si>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</si>
  <si>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</si>
  <si>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</si>
  <si>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</si>
  <si>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</si>
  <si>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</si>
  <si>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</si>
  <si>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</si>
  <si>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</si>
  <si>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</si>
  <si>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</si>
  <si>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</si>
  <si>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</si>
  <si>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</si>
  <si>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</si>
  <si>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</si>
  <si>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</si>
  <si>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</si>
  <si>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</si>
  <si>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</si>
  <si>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</si>
  <si>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</si>
  <si>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</si>
  <si>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</si>
  <si>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</si>
  <si>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</si>
  <si>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</si>
  <si>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</si>
  <si>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</si>
  <si>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</si>
  <si>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</si>
  <si>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</si>
  <si>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</si>
  <si>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</si>
  <si>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</si>
  <si>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</si>
  <si>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</si>
  <si>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</si>
  <si>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</si>
  <si>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</si>
  <si>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</si>
  <si>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</si>
  <si>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</si>
  <si>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</si>
  <si>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</si>
  <si>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</si>
  <si>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</si>
  <si>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</si>
  <si>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</si>
  <si>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</si>
  <si>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</si>
  <si>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</si>
  <si>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</si>
  <si>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</si>
  <si>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</si>
  <si>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</si>
  <si>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</si>
  <si>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</si>
  <si>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</si>
  <si>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</si>
  <si>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</si>
  <si>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</si>
  <si>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</si>
  <si>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</si>
  <si>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</si>
  <si>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</si>
  <si>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</si>
  <si>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</si>
  <si>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</si>
  <si>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</si>
  <si>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</si>
  <si>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</si>
  <si>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</si>
  <si>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</si>
  <si>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</si>
  <si>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</si>
  <si>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</si>
  <si>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</si>
  <si>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</si>
  <si>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</si>
  <si>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</si>
  <si>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</si>
  <si>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</si>
  <si>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</si>
  <si>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</si>
  <si>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</si>
  <si>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</si>
  <si>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</si>
  <si>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</si>
  <si>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</si>
  <si>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</si>
  <si>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</si>
  <si>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</si>
  <si>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</si>
  <si>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</si>
  <si>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</si>
  <si>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</si>
  <si>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</si>
  <si>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</si>
  <si>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</si>
  <si>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</si>
  <si>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</si>
  <si>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</si>
  <si>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</si>
  <si>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</si>
  <si>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</si>
  <si>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</si>
  <si>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</si>
  <si>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</si>
  <si>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</si>
  <si>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</si>
  <si>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</si>
  <si>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</si>
  <si>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</si>
  <si>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</si>
  <si>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</si>
  <si>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</si>
  <si>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</si>
  <si>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</si>
  <si>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</si>
  <si>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</si>
  <si>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</si>
  <si>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</si>
  <si>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</si>
  <si>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</si>
  <si>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</si>
  <si>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</si>
  <si>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</si>
  <si>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</si>
  <si>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</si>
  <si>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</si>
  <si>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</si>
  <si>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</si>
  <si>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</si>
  <si>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</si>
  <si>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</si>
  <si>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</si>
  <si>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</si>
  <si>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</si>
  <si>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</si>
  <si>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</si>
  <si>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</si>
  <si>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</si>
  <si>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</si>
  <si>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</si>
  <si>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</si>
  <si>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</si>
  <si>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</si>
  <si>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</si>
  <si>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</si>
  <si>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</si>
  <si>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</si>
  <si>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</si>
  <si>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</si>
  <si>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</si>
  <si>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</si>
  <si>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</si>
  <si>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</si>
  <si>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</si>
  <si>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</si>
  <si>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</si>
  <si>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</si>
  <si>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</si>
  <si>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</si>
  <si>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</si>
  <si>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</si>
  <si>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</si>
  <si>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</si>
  <si>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</si>
  <si>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</si>
  <si>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</si>
  <si>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</si>
  <si>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</si>
  <si>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</si>
  <si>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</si>
  <si>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</si>
  <si>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</si>
  <si>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</si>
  <si>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</si>
  <si>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</si>
  <si>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</si>
  <si>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</si>
  <si>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</si>
  <si>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</si>
  <si>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</si>
  <si>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</si>
  <si>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</si>
  <si>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</si>
  <si>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</si>
  <si>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</si>
  <si>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</si>
  <si>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</si>
  <si>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</si>
  <si>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</si>
  <si>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</si>
  <si>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</si>
  <si>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</si>
  <si>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</si>
  <si>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</si>
  <si>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</si>
  <si>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</si>
  <si>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</si>
  <si>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</si>
  <si>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</si>
  <si>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</si>
  <si>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</si>
  <si>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</si>
  <si>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</si>
  <si>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</si>
  <si>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</si>
  <si>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</si>
  <si>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</si>
  <si>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</si>
  <si>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</si>
  <si>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</si>
  <si>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</si>
  <si>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</si>
  <si>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</si>
  <si>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</si>
  <si>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</si>
  <si>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</si>
  <si>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</si>
  <si>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</si>
  <si>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</si>
  <si>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</si>
  <si>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</si>
  <si>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</si>
  <si>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</si>
  <si>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</si>
  <si>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</si>
  <si>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</si>
  <si>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</si>
  <si>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</si>
  <si>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</si>
  <si>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</si>
  <si>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</si>
  <si>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</si>
  <si>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</si>
  <si>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</si>
  <si>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</si>
  <si>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</si>
  <si>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</si>
  <si>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</si>
  <si>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</si>
  <si>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</si>
  <si>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</si>
  <si>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</si>
  <si>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</si>
  <si>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</si>
  <si>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</si>
  <si>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</si>
  <si>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</si>
  <si>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</si>
  <si>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</si>
  <si>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</si>
  <si>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</si>
  <si>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</si>
  <si>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</si>
  <si>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</si>
  <si>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</si>
  <si>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</si>
  <si>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</si>
  <si>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</si>
  <si>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</si>
  <si>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</si>
  <si>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</si>
  <si>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</si>
  <si>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</si>
  <si>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</si>
  <si>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</si>
  <si>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</si>
  <si>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</si>
  <si>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</si>
  <si>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</si>
  <si>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</si>
  <si>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</si>
  <si>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</si>
  <si>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</si>
  <si>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</si>
  <si>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</si>
  <si>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</si>
  <si>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</si>
  <si>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</si>
  <si>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</si>
  <si>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</si>
  <si>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</si>
  <si>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</si>
  <si>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</si>
  <si>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</si>
  <si>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</si>
  <si>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</si>
  <si>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</si>
  <si>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</si>
  <si>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</si>
  <si>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</si>
  <si>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</si>
  <si>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</si>
  <si>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</si>
  <si>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</si>
  <si>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</si>
  <si>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</si>
  <si>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</si>
  <si>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</si>
  <si>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</si>
  <si>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</si>
  <si>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</si>
  <si>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</si>
  <si>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</si>
  <si>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</si>
  <si>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</si>
  <si>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</si>
  <si>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</si>
  <si>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</si>
  <si>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</si>
  <si>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</si>
  <si>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</si>
  <si>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</si>
  <si>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</si>
  <si>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</si>
  <si>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</si>
  <si>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</si>
  <si>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</si>
  <si>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</si>
  <si>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</si>
  <si>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</si>
  <si>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</si>
  <si>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</si>
  <si>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</si>
  <si>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</si>
  <si>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</si>
  <si>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</si>
  <si>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</si>
  <si>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</si>
  <si>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</si>
  <si>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</si>
  <si>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</si>
  <si>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</si>
  <si>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</si>
  <si>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</si>
  <si>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</si>
  <si>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</si>
  <si>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</si>
  <si>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</si>
  <si>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</si>
  <si>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</si>
  <si>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</si>
  <si>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</si>
  <si>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</si>
  <si>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</si>
  <si>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</si>
  <si>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</si>
  <si>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</si>
  <si>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</si>
  <si>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</si>
  <si>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</si>
  <si>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</si>
  <si>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</si>
  <si>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</si>
  <si>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</si>
  <si>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</si>
  <si>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</si>
  <si>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</si>
  <si>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</si>
  <si>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</si>
  <si>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</si>
  <si>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</si>
  <si>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</si>
  <si>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</si>
  <si>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</si>
  <si>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</si>
  <si>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</si>
  <si>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</si>
  <si>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</si>
  <si>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</si>
  <si>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</si>
  <si>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</si>
  <si>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</si>
  <si>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</si>
  <si>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</si>
  <si>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</si>
  <si>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</si>
  <si>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</si>
  <si>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</si>
  <si>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</si>
  <si>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</si>
  <si>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</si>
  <si>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</si>
  <si>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</si>
  <si>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</si>
  <si>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</si>
  <si>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</si>
  <si>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</si>
  <si>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</si>
  <si>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</si>
  <si>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</si>
  <si>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</si>
  <si>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</si>
  <si>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</si>
  <si>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</si>
  <si>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</si>
  <si>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</si>
  <si>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</si>
  <si>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</si>
  <si>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</si>
  <si>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</si>
  <si>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</si>
  <si>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</si>
  <si>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</si>
  <si>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</si>
  <si>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</si>
  <si>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</si>
  <si>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</si>
  <si>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</si>
  <si>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</si>
  <si>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</si>
  <si>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</si>
  <si>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</si>
  <si>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</si>
  <si>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</si>
  <si>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</si>
  <si>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</si>
  <si>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</si>
  <si>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</si>
  <si>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</si>
  <si>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</si>
  <si>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</si>
  <si>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</si>
  <si>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</si>
  <si>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</si>
  <si>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</si>
  <si>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</si>
  <si>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</si>
  <si>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</si>
  <si>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</si>
  <si>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</si>
  <si>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</si>
  <si>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</si>
  <si>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</si>
  <si>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</si>
  <si>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</si>
  <si>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</si>
  <si>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</si>
  <si>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</si>
  <si>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</si>
  <si>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</si>
  <si>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</si>
  <si>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</si>
  <si>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</si>
  <si>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</si>
  <si>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</si>
  <si>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</si>
  <si>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</si>
  <si>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</si>
  <si>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</si>
  <si>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</si>
  <si>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</si>
  <si>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</si>
  <si>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</si>
  <si>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</si>
  <si>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</si>
  <si>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</si>
  <si>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</si>
  <si>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</si>
  <si>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</si>
  <si>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</si>
  <si>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</si>
  <si>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</si>
  <si>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</si>
  <si>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</si>
  <si>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</si>
  <si>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</si>
  <si>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</si>
  <si>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</si>
  <si>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</si>
  <si>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</si>
  <si>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</si>
  <si>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</si>
  <si>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</si>
  <si>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</si>
  <si>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</si>
  <si>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</si>
  <si>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</si>
  <si>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</si>
  <si>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</si>
  <si>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</si>
  <si>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</si>
  <si>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</si>
  <si>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</si>
  <si>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</si>
  <si>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</si>
  <si>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</si>
  <si>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</si>
  <si>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</si>
  <si>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</si>
  <si>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</si>
  <si>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</si>
  <si>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</si>
  <si>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</si>
  <si>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</si>
  <si>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</si>
  <si>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</si>
  <si>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</si>
  <si>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</si>
  <si>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</si>
  <si>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</si>
  <si>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</si>
  <si>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</si>
  <si>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</si>
  <si>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</si>
  <si>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</si>
  <si>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</si>
  <si>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</si>
  <si>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</si>
  <si>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</si>
  <si>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</si>
  <si>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</si>
  <si>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</si>
  <si>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</si>
  <si>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</si>
  <si>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</si>
  <si>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</si>
  <si>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</si>
  <si>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</si>
  <si>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</si>
  <si>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</si>
  <si>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</si>
  <si>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</si>
  <si>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</si>
  <si>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</si>
  <si>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</si>
  <si>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</si>
  <si>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</si>
  <si>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</si>
  <si>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</si>
  <si>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</si>
  <si>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</si>
  <si>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</si>
  <si>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</si>
  <si>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</si>
  <si>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</si>
  <si>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</si>
  <si>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</si>
  <si>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</si>
  <si>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</si>
  <si>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</si>
  <si>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</si>
  <si>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</si>
  <si>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</si>
  <si>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</si>
  <si>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</si>
  <si>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</si>
  <si>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</si>
  <si>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</si>
  <si>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</si>
  <si>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</si>
  <si>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</si>
  <si>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</si>
  <si>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</si>
  <si>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</si>
  <si>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</si>
  <si>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</si>
  <si>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</si>
  <si>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</si>
  <si>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</si>
  <si>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</si>
  <si>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</si>
  <si>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</si>
  <si>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</si>
  <si>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</si>
  <si>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</si>
  <si>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</si>
  <si>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</si>
  <si>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</si>
  <si>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</si>
  <si>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</si>
  <si>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</si>
  <si>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</si>
  <si>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</si>
  <si>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</si>
  <si>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</si>
  <si>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</si>
  <si>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</si>
  <si>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</si>
  <si>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</si>
  <si>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</si>
  <si>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</si>
  <si>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</si>
  <si>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</si>
  <si>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</si>
  <si>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</si>
  <si>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</si>
  <si>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</si>
  <si>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</si>
  <si>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</si>
  <si>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</si>
  <si>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</si>
  <si>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</si>
  <si>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</si>
  <si>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</si>
  <si>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</si>
  <si>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</si>
  <si>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</si>
  <si>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</si>
  <si>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</si>
  <si>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</si>
  <si>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</si>
  <si>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</si>
  <si>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</si>
  <si>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</si>
  <si>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</si>
  <si>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</si>
  <si>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</si>
  <si>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</si>
  <si>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</si>
  <si>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</si>
  <si>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</si>
  <si>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</si>
  <si>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</si>
  <si>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</si>
  <si>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</si>
  <si>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</si>
  <si>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</si>
  <si>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</si>
  <si>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</si>
  <si>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</si>
  <si>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</si>
  <si>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</si>
  <si>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</si>
  <si>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</si>
  <si>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</si>
  <si>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</si>
  <si>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</si>
  <si>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</si>
  <si>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</si>
  <si>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</si>
  <si>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</si>
  <si>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</si>
  <si>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</si>
  <si>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</si>
  <si>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</si>
  <si>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</si>
  <si>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</si>
  <si>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</si>
  <si>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</si>
  <si>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</si>
  <si>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</si>
  <si>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</si>
  <si>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</si>
  <si>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</si>
  <si>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</si>
  <si>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</si>
  <si>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</si>
  <si>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</si>
  <si>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</si>
  <si>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</si>
  <si>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</si>
  <si>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</si>
  <si>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</si>
  <si>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</si>
  <si>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</si>
  <si>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</si>
  <si>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</si>
  <si>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</si>
  <si>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</si>
  <si>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</si>
  <si>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</si>
  <si>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</si>
  <si>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</si>
  <si>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</si>
  <si>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</si>
  <si>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</si>
  <si>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</si>
  <si>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</si>
  <si>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</si>
  <si>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</si>
  <si>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</si>
  <si>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</si>
  <si>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</si>
  <si>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</si>
  <si>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</si>
  <si>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</si>
  <si>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</si>
  <si>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</si>
  <si>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</si>
  <si>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</si>
  <si>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</si>
  <si>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</si>
  <si>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</si>
  <si>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</si>
  <si>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</si>
  <si>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</si>
  <si>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</si>
  <si>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</si>
  <si>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</si>
  <si>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</si>
  <si>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</si>
  <si>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</si>
  <si>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</si>
  <si>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</si>
  <si>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</si>
  <si>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</si>
  <si>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</si>
  <si>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</si>
  <si>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</si>
  <si>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</si>
  <si>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</si>
  <si>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</si>
  <si>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</si>
  <si>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</si>
  <si>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</si>
  <si>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</si>
  <si>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</si>
  <si>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</si>
  <si>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</si>
  <si>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</si>
  <si>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</si>
  <si>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</si>
  <si>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</si>
  <si>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</si>
  <si>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</si>
  <si>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</si>
  <si>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</si>
  <si>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</si>
  <si>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</si>
  <si>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</si>
  <si>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</si>
  <si>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</si>
  <si>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</si>
  <si>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</si>
  <si>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</si>
  <si>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</si>
  <si>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</si>
  <si>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</si>
  <si>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</si>
  <si>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</si>
  <si>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</si>
  <si>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</si>
  <si>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</si>
  <si>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</si>
  <si>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</si>
  <si>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</si>
  <si>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</si>
  <si>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</si>
  <si>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</si>
  <si>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</si>
  <si>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</si>
  <si>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</si>
  <si>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</si>
  <si>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</si>
  <si>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</si>
  <si>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</si>
  <si>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</si>
  <si>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</si>
  <si>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</si>
  <si>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</si>
  <si>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</si>
  <si>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</si>
  <si>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</si>
  <si>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</si>
  <si>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</si>
  <si>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</si>
  <si>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</si>
  <si>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</si>
  <si>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</si>
  <si>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</si>
  <si>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</si>
  <si>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</si>
  <si>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</si>
  <si>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</si>
  <si>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</si>
  <si>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</si>
  <si>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</si>
  <si>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</si>
  <si>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</si>
  <si>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</si>
  <si>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</si>
  <si>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</si>
  <si>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</si>
  <si>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</si>
  <si>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</si>
  <si>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</si>
  <si>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</si>
  <si>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</si>
  <si>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</si>
  <si>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</si>
  <si>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</si>
  <si>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</si>
  <si>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</si>
  <si>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</si>
  <si>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</si>
  <si>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</si>
  <si>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</si>
  <si>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</si>
  <si>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</si>
  <si>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</si>
  <si>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</si>
  <si>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</si>
  <si>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</si>
  <si>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</si>
  <si>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</si>
  <si>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</si>
  <si>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</si>
  <si>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</si>
  <si>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</si>
  <si>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</si>
  <si>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</si>
  <si>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</si>
  <si>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</si>
  <si>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</si>
  <si>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</si>
  <si>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</si>
  <si>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</si>
  <si>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</si>
  <si>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</si>
  <si>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</si>
  <si>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</si>
  <si>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</si>
  <si>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</si>
  <si>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</si>
  <si>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</si>
  <si>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</si>
  <si>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</si>
  <si>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</si>
  <si>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</si>
  <si>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</si>
  <si>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</si>
  <si>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</si>
  <si>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</si>
  <si>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</si>
  <si>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</si>
  <si>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</si>
  <si>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</si>
  <si>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</si>
  <si>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</si>
  <si>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</si>
  <si>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</si>
  <si>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</si>
  <si>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</si>
  <si>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</si>
  <si>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</si>
  <si>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</si>
  <si>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</si>
  <si>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</si>
  <si>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</si>
  <si>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</si>
  <si>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</si>
  <si>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</si>
  <si>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</si>
  <si>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</si>
  <si>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</si>
  <si>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</si>
  <si>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</si>
  <si>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</si>
  <si>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</si>
  <si>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</si>
  <si>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</si>
  <si>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</si>
  <si>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</si>
  <si>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</si>
  <si>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</si>
  <si>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</si>
  <si>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</si>
  <si>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</si>
  <si>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</si>
  <si>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</si>
  <si>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</si>
  <si>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</si>
  <si>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</si>
  <si>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</si>
  <si>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</si>
  <si>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</si>
  <si>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</si>
  <si>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</si>
  <si>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</si>
  <si>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</si>
  <si>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</si>
  <si>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</si>
  <si>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</si>
  <si>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</si>
  <si>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</si>
  <si>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</si>
  <si>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</si>
  <si>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</si>
  <si>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</si>
  <si>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</si>
  <si>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</si>
  <si>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</si>
  <si>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</si>
  <si>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</si>
  <si>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</si>
  <si>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</si>
  <si>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</si>
  <si>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</si>
  <si>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</si>
  <si>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</si>
  <si>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</si>
  <si>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</si>
  <si>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</si>
  <si>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</si>
  <si>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</si>
  <si>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</si>
  <si>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</si>
  <si>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</si>
  <si>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</si>
  <si>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</si>
  <si>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</si>
  <si>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</si>
  <si>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</si>
  <si>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</si>
  <si>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</si>
  <si>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</si>
  <si>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</si>
  <si>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</si>
  <si>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</si>
  <si>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</si>
  <si>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</si>
  <si>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</si>
  <si>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</si>
  <si>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</si>
  <si>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</si>
  <si>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</si>
  <si>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</si>
  <si>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</si>
  <si>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</si>
  <si>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</si>
  <si>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</si>
  <si>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</si>
  <si>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</si>
  <si>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</si>
  <si>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</si>
  <si>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</si>
  <si>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</si>
  <si>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</si>
  <si>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</si>
  <si>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</si>
  <si>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</si>
  <si>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</si>
  <si>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</si>
  <si>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</si>
  <si>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</si>
  <si>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</si>
  <si>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</si>
  <si>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</si>
  <si>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</si>
  <si>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</si>
  <si>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</si>
  <si>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</si>
  <si>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</si>
  <si>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</si>
  <si>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</si>
  <si>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</si>
  <si>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</si>
  <si>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</si>
  <si>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</si>
  <si>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</si>
  <si>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</si>
  <si>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</si>
  <si>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</si>
  <si>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</si>
  <si>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</si>
  <si>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</si>
  <si>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</si>
  <si>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</si>
  <si>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</si>
  <si>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</si>
  <si>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</si>
  <si>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</si>
  <si>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</si>
  <si>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</si>
  <si>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</si>
  <si>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</si>
  <si>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</si>
  <si>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</si>
  <si>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</si>
  <si>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</si>
  <si>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</si>
  <si>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</si>
  <si>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</si>
  <si>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</si>
  <si>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</si>
  <si>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</si>
  <si>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</si>
  <si>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</si>
  <si>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</si>
  <si>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</si>
  <si>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</si>
  <si>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</si>
  <si>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</si>
  <si>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</si>
  <si>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</si>
  <si>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</si>
  <si>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</si>
  <si>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</si>
  <si>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</si>
  <si>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</si>
  <si>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</si>
  <si>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</si>
  <si>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</si>
  <si>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</si>
  <si>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</si>
  <si>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</si>
  <si>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</si>
  <si>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</si>
  <si>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</si>
  <si>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</si>
  <si>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</si>
  <si>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</si>
  <si>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</si>
  <si>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</si>
  <si>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</si>
  <si>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</si>
  <si>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</si>
  <si>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</si>
  <si>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</si>
  <si>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</si>
  <si>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</si>
  <si>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</si>
  <si>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</si>
  <si>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</si>
  <si>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</si>
  <si>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</si>
  <si>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</si>
  <si>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</si>
  <si>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</si>
  <si>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</si>
  <si>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</si>
  <si>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</si>
  <si>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</si>
  <si>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</si>
  <si>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</si>
  <si>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</si>
  <si>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</si>
  <si>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</si>
  <si>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</si>
  <si>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</si>
  <si>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</si>
  <si>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</si>
  <si>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</si>
  <si>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</si>
  <si>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</si>
  <si>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</si>
  <si>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</si>
  <si>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</si>
  <si>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</si>
  <si>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</si>
  <si>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</si>
  <si>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</si>
  <si>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</si>
  <si>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</si>
  <si>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</si>
  <si>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</si>
  <si>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</si>
  <si>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</si>
  <si>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</si>
  <si>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</si>
  <si>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</si>
  <si>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</si>
  <si>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</si>
  <si>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</si>
  <si>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</si>
  <si>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</si>
  <si>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</si>
  <si>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</si>
  <si>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</si>
  <si>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</si>
  <si>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</si>
  <si>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</si>
  <si>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</si>
  <si>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</si>
  <si>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</si>
  <si>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</si>
  <si>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</si>
  <si>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</si>
  <si>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</si>
  <si>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</si>
  <si>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</si>
  <si>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</si>
  <si>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</si>
  <si>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</si>
  <si>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</si>
  <si>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</si>
  <si>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</si>
  <si>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</si>
  <si>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</si>
  <si>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</si>
  <si>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</si>
  <si>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</si>
  <si>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</si>
  <si>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</si>
  <si>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</si>
  <si>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</si>
  <si>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</si>
  <si>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</si>
  <si>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</si>
  <si>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</si>
  <si>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</si>
  <si>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</si>
  <si>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</si>
  <si>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</si>
  <si>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</si>
  <si>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</si>
  <si>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</si>
  <si>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</si>
  <si>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</si>
  <si>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</si>
  <si>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</si>
  <si>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</si>
  <si>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</si>
  <si>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</si>
  <si>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</si>
  <si>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</si>
  <si>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</si>
  <si>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</si>
  <si>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</si>
  <si>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</si>
  <si>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</si>
  <si>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</si>
  <si>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</si>
  <si>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</si>
  <si>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</si>
  <si>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</si>
  <si>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</si>
  <si>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</si>
  <si>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</si>
  <si>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</si>
  <si>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</si>
  <si>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</si>
  <si>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</si>
  <si>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</si>
  <si>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</si>
  <si>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</si>
  <si>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</si>
  <si>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</si>
  <si>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</si>
  <si>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</si>
  <si>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</si>
  <si>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</si>
  <si>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</si>
  <si>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</si>
  <si>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</si>
  <si>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</si>
  <si>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</si>
  <si>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</si>
  <si>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</si>
  <si>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</si>
  <si>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</si>
  <si>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</si>
  <si>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</si>
  <si>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</si>
  <si>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</si>
  <si>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</si>
  <si>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</si>
  <si>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</si>
  <si>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</si>
  <si>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</si>
  <si>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</si>
  <si>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</si>
  <si>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</si>
  <si>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</si>
  <si>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</si>
  <si>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</si>
  <si>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</si>
  <si>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</si>
  <si>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</si>
  <si>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</si>
  <si>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</si>
  <si>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</si>
  <si>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</si>
  <si>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</si>
  <si>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</si>
  <si>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</si>
  <si>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</si>
  <si>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</si>
  <si>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</si>
  <si>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</si>
  <si>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</si>
  <si>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</si>
  <si>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</si>
  <si>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</si>
  <si>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</si>
  <si>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</si>
  <si>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</si>
  <si>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</si>
  <si>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</si>
  <si>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</si>
  <si>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</si>
  <si>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</si>
  <si>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</si>
  <si>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</si>
  <si>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</si>
  <si>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</si>
  <si>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</si>
  <si>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</si>
  <si>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</si>
  <si>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</si>
  <si>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</si>
  <si>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</si>
  <si>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</si>
  <si>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</si>
  <si>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</si>
  <si>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</si>
  <si>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</si>
  <si>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</si>
  <si>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</si>
  <si>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</si>
  <si>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</si>
  <si>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</si>
  <si>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</si>
  <si>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</si>
  <si>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</si>
  <si>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</si>
  <si>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</si>
  <si>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</si>
  <si>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</si>
  <si>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</si>
  <si>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</si>
  <si>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</si>
  <si>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</si>
  <si>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</si>
  <si>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</si>
  <si>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</si>
  <si>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</si>
  <si>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</si>
  <si>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</si>
  <si>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</si>
  <si>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</si>
  <si>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</si>
  <si>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</si>
  <si>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</si>
  <si>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</si>
  <si>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</si>
  <si>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</si>
  <si>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</si>
  <si>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</si>
  <si>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</si>
  <si>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</si>
  <si>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</si>
  <si>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</si>
  <si>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</si>
  <si>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</si>
  <si>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</si>
  <si>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</si>
  <si>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</si>
  <si>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</si>
  <si>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</si>
  <si>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</si>
  <si>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</si>
  <si>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</si>
  <si>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</si>
  <si>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</si>
  <si>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</si>
  <si>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</si>
  <si>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</si>
  <si>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</si>
  <si>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</si>
  <si>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</si>
  <si>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</si>
  <si>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</si>
  <si>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</si>
  <si>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</si>
  <si>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</si>
  <si>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</si>
  <si>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</si>
  <si>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</si>
  <si>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</si>
  <si>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</si>
  <si>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</si>
  <si>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</si>
  <si>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</si>
  <si>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</si>
  <si>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</si>
  <si>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</si>
  <si>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</si>
  <si>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</si>
  <si>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</si>
  <si>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</si>
  <si>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</si>
  <si>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</si>
  <si>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</si>
  <si>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</si>
  <si>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</si>
  <si>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</si>
  <si>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</si>
  <si>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</si>
  <si>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</si>
  <si>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</si>
  <si>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</si>
  <si>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</si>
  <si>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</si>
  <si>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</si>
  <si>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</si>
  <si>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</si>
  <si>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</si>
  <si>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</si>
  <si>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</si>
  <si>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</si>
  <si>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</si>
  <si>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</si>
  <si>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</si>
  <si>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</si>
  <si>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</si>
  <si>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</si>
  <si>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</si>
  <si>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</si>
  <si>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</si>
  <si>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</si>
  <si>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</si>
  <si>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</si>
  <si>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</si>
  <si>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</si>
  <si>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</si>
  <si>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</si>
  <si>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</si>
  <si>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</si>
  <si>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</si>
  <si>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</si>
  <si>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</si>
  <si>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</si>
  <si>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</si>
  <si>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</si>
  <si>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</si>
  <si>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</si>
  <si>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</si>
  <si>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</si>
  <si>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</si>
  <si>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</si>
  <si>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</si>
  <si>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</si>
  <si>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</si>
  <si>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</si>
  <si>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</si>
  <si>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</si>
  <si>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</si>
  <si>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</si>
  <si>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</si>
  <si>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</si>
  <si>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</si>
  <si>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</si>
  <si>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</si>
  <si>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</si>
  <si>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</si>
  <si>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</si>
  <si>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</si>
  <si>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</si>
  <si>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</si>
  <si>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</si>
  <si>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</si>
  <si>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</si>
  <si>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</si>
  <si>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</si>
  <si>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</si>
  <si>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</si>
  <si>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</si>
  <si>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</si>
  <si>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</si>
  <si>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</si>
  <si>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</si>
  <si>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</si>
  <si>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</si>
  <si>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</si>
  <si>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</si>
  <si>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</si>
  <si>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</si>
  <si>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</si>
  <si>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</si>
  <si>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</si>
  <si>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</si>
  <si>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</si>
  <si>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</si>
  <si>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</si>
  <si>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</si>
  <si>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</si>
  <si>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</si>
  <si>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</si>
  <si>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</si>
  <si>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</si>
  <si>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</si>
  <si>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</si>
  <si>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</si>
  <si>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</si>
  <si>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</si>
  <si>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</si>
  <si>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</si>
  <si>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</si>
  <si>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</si>
  <si>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</si>
  <si>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</si>
  <si>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</si>
  <si>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</si>
  <si>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</si>
  <si>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</si>
  <si>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</si>
  <si>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</si>
  <si>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</si>
  <si>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</si>
  <si>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</si>
  <si>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</si>
  <si>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</si>
  <si>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</si>
  <si>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</si>
  <si>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</si>
  <si>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</si>
  <si>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</si>
  <si>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</si>
  <si>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</si>
  <si>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</si>
  <si>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</si>
  <si>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</si>
  <si>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</si>
  <si>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</si>
  <si>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</si>
  <si>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</si>
  <si>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</si>
  <si>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</si>
  <si>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</si>
  <si>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</si>
  <si>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</si>
  <si>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</si>
  <si>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</si>
  <si>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</si>
  <si>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</si>
  <si>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</si>
  <si>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</si>
  <si>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</si>
  <si>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</si>
  <si>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</si>
  <si>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</si>
  <si>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</si>
  <si>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</si>
  <si>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</si>
  <si>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</si>
  <si>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</si>
  <si>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</si>
  <si>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</si>
  <si>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</si>
  <si>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</si>
  <si>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</si>
  <si>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</si>
  <si>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</si>
  <si>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</si>
  <si>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</si>
  <si>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</si>
  <si>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</si>
  <si>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</si>
  <si>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</si>
  <si>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</si>
  <si>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</si>
  <si>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</si>
  <si>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</si>
  <si>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</si>
  <si>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</si>
  <si>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</si>
  <si>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</si>
  <si>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</si>
  <si>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</si>
  <si>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</si>
  <si>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</si>
  <si>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</si>
  <si>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</si>
  <si>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</si>
  <si>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</si>
  <si>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</si>
  <si>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</si>
  <si>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</si>
  <si>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</si>
  <si>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</si>
  <si>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</si>
  <si>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</si>
  <si>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</si>
  <si>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</si>
  <si>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</si>
  <si>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</si>
  <si>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</si>
  <si>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</si>
  <si>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</si>
  <si>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</si>
  <si>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</si>
  <si>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</si>
  <si>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</si>
  <si>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</si>
  <si>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</si>
  <si>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</si>
  <si>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</si>
  <si>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</si>
  <si>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</si>
  <si>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</si>
  <si>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</si>
  <si>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</si>
  <si>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</si>
  <si>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</si>
  <si>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</si>
  <si>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</si>
  <si>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</si>
  <si>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</si>
  <si>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</si>
  <si>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</si>
  <si>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</si>
  <si>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</si>
  <si>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</si>
  <si>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</si>
  <si>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</si>
  <si>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</si>
  <si>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</si>
  <si>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</si>
  <si>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</si>
  <si>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</si>
  <si>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</si>
  <si>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</si>
  <si>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</si>
  <si>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</si>
  <si>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</si>
  <si>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</si>
  <si>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</si>
  <si>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</si>
  <si>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</si>
  <si>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</si>
  <si>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</si>
  <si>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</si>
  <si>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</si>
  <si>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</si>
  <si>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</si>
  <si>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</si>
  <si>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</si>
  <si>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</si>
  <si>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</si>
  <si>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</si>
  <si>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</si>
  <si>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</si>
  <si>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</si>
  <si>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</si>
  <si>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</si>
  <si>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</si>
  <si>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</si>
  <si>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</si>
  <si>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</si>
  <si>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</si>
  <si>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</si>
  <si>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</si>
  <si>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</si>
  <si>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</si>
  <si>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</si>
  <si>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</si>
  <si>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</si>
  <si>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</si>
  <si>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</si>
  <si>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</si>
  <si>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</si>
  <si>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</si>
  <si>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</si>
  <si>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</si>
  <si>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</si>
  <si>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</si>
  <si>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</si>
  <si>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</si>
  <si>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</si>
  <si>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</si>
  <si>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</si>
  <si>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</si>
  <si>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</si>
  <si>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</si>
  <si>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</si>
  <si>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</si>
  <si>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</si>
  <si>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</si>
  <si>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</si>
  <si>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</si>
  <si>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</si>
  <si>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</si>
  <si>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</si>
  <si>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</si>
  <si>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</si>
  <si>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</si>
  <si>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</si>
  <si>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</si>
  <si>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</si>
  <si>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</si>
  <si>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</si>
  <si>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</si>
  <si>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</si>
  <si>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</si>
  <si>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</si>
  <si>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</si>
  <si>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</si>
  <si>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</si>
  <si>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</si>
  <si>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</si>
  <si>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</si>
  <si>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</si>
  <si>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</si>
  <si>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</si>
  <si>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</si>
  <si>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</si>
  <si>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</si>
  <si>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</si>
  <si>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</si>
  <si>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</si>
  <si>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</si>
  <si>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</si>
  <si>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</si>
  <si>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</si>
  <si>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</si>
  <si>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</si>
  <si>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</si>
  <si>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</si>
  <si>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</si>
  <si>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</si>
  <si>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</si>
  <si>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</si>
  <si>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</si>
  <si>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</si>
  <si>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</si>
  <si>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</si>
  <si>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</si>
  <si>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</si>
  <si>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</si>
  <si>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</si>
  <si>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</si>
  <si>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</si>
  <si>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</si>
  <si>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</si>
  <si>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</si>
  <si>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</si>
  <si>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</si>
  <si>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</si>
  <si>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</si>
  <si>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</si>
  <si>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</si>
  <si>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</si>
  <si>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</si>
  <si>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</si>
  <si>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</si>
  <si>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</si>
  <si>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</si>
  <si>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</si>
  <si>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</si>
  <si>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</si>
  <si>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</si>
  <si>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</si>
  <si>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</si>
  <si>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</si>
  <si>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</si>
  <si>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</si>
  <si>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</si>
  <si>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</si>
  <si>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</si>
  <si>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</si>
  <si>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</si>
  <si>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</si>
  <si>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</si>
  <si>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</si>
  <si>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</si>
  <si>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</si>
  <si>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</si>
  <si>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</si>
  <si>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</si>
  <si>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</si>
  <si>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</si>
  <si>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</si>
  <si>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</si>
  <si>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</si>
  <si>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</si>
  <si>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</si>
  <si>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</si>
  <si>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</si>
  <si>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</si>
  <si>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</si>
  <si>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</si>
  <si>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</si>
  <si>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</si>
  <si>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</si>
  <si>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</si>
  <si>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</si>
  <si>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</si>
  <si>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</si>
  <si>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</si>
  <si>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</si>
  <si>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</si>
  <si>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</si>
  <si>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</si>
  <si>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</si>
  <si>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</si>
  <si>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</si>
  <si>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</si>
  <si>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</si>
  <si>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</si>
  <si>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</si>
  <si>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</si>
  <si>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</si>
  <si>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</si>
  <si>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</si>
  <si>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</si>
  <si>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</si>
  <si>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</si>
  <si>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</si>
  <si>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</si>
  <si>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</si>
  <si>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</si>
  <si>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</si>
  <si>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</si>
  <si>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</si>
  <si>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</si>
  <si>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</si>
  <si>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</si>
  <si>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</si>
  <si>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</si>
  <si>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</si>
  <si>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</si>
  <si>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</si>
  <si>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</si>
  <si>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</si>
  <si>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</si>
  <si>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</si>
  <si>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</si>
  <si>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</si>
  <si>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</si>
  <si>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</si>
  <si>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</si>
  <si>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</si>
  <si>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</si>
  <si>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</si>
  <si>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</si>
  <si>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</si>
  <si>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</si>
  <si>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</si>
  <si>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</si>
  <si>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</si>
  <si>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</si>
  <si>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</si>
  <si>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</si>
  <si>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</si>
  <si>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</si>
  <si>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</si>
  <si>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</si>
  <si>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</si>
  <si>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</si>
  <si>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</si>
  <si>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</si>
  <si>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</si>
  <si>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</si>
  <si>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</si>
  <si>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</si>
  <si>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</si>
  <si>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</si>
  <si>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</si>
  <si>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</si>
  <si>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</si>
  <si>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</si>
  <si>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</si>
  <si>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</si>
  <si>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</si>
  <si>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</si>
  <si>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</si>
  <si>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</si>
  <si>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</si>
  <si>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</si>
  <si>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</si>
  <si>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</si>
  <si>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</si>
  <si>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</si>
  <si>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</si>
  <si>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</si>
  <si>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</si>
  <si>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</si>
  <si>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</si>
  <si>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</si>
  <si>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</si>
  <si>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</si>
  <si>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</si>
  <si>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</si>
  <si>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</si>
  <si>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</si>
  <si>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</si>
  <si>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</si>
  <si>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</si>
  <si>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</si>
  <si>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</si>
  <si>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</si>
  <si>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</si>
  <si>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</si>
  <si>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</si>
  <si>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</si>
  <si>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</si>
  <si>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</si>
  <si>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</si>
  <si>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</si>
  <si>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</si>
  <si>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</si>
  <si>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</si>
  <si>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</si>
  <si>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</si>
  <si>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</si>
  <si>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</si>
  <si>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</si>
  <si>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</si>
  <si>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</si>
  <si>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</si>
  <si>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</si>
  <si>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</si>
  <si>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</si>
  <si>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</si>
  <si>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</si>
  <si>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</si>
  <si>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</si>
  <si>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</si>
  <si>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</si>
  <si>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</si>
  <si>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</si>
  <si>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</si>
  <si>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</si>
  <si>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</si>
  <si>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</si>
  <si>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</si>
  <si>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</si>
  <si>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</si>
  <si>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</si>
  <si>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</si>
  <si>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</si>
  <si>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</si>
  <si>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</si>
  <si>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</si>
  <si>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</si>
  <si>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</si>
  <si>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</si>
  <si>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</si>
  <si>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</si>
  <si>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</si>
  <si>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</si>
  <si>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</si>
  <si>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</si>
  <si>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</si>
  <si>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</si>
  <si>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</si>
  <si>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</si>
  <si>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</si>
  <si>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</si>
  <si>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</si>
  <si>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</si>
  <si>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</si>
  <si>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</si>
  <si>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</si>
  <si>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</si>
  <si>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</si>
  <si>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</si>
  <si>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</si>
  <si>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</si>
  <si>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</si>
  <si>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</si>
  <si>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</si>
  <si>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</si>
  <si>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</si>
  <si>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</si>
  <si>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</si>
  <si>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</si>
  <si>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</si>
  <si>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</si>
  <si>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</si>
  <si>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</si>
  <si>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</si>
  <si>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</si>
  <si>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</si>
  <si>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</si>
  <si>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</si>
  <si>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</si>
  <si>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</si>
  <si>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</si>
  <si>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</si>
  <si>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</si>
  <si>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</si>
  <si>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</si>
  <si>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</si>
  <si>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</si>
  <si>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</si>
  <si>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</si>
  <si>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</si>
  <si>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</si>
  <si>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</si>
  <si>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</si>
  <si>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</si>
  <si>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</si>
  <si>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</si>
  <si>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</si>
  <si>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</si>
  <si>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</si>
  <si>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</si>
  <si>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</si>
  <si>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</si>
  <si>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</si>
  <si>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</si>
  <si>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</si>
  <si>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</si>
  <si>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</si>
  <si>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</si>
  <si>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</si>
  <si>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</si>
  <si>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</si>
  <si>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</si>
  <si>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</si>
  <si>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</si>
  <si>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</si>
  <si>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</si>
  <si>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</si>
  <si>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</si>
  <si>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</si>
  <si>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</si>
  <si>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</si>
  <si>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</si>
  <si>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</si>
  <si>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</si>
  <si>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</si>
  <si>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</si>
  <si>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</si>
  <si>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</si>
  <si>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</si>
  <si>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</si>
  <si>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</si>
  <si>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</si>
  <si>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</si>
  <si>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</si>
  <si>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</si>
  <si>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</si>
  <si>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</si>
  <si>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</si>
  <si>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</si>
  <si>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</si>
  <si>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</si>
  <si>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</si>
  <si>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</si>
  <si>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</si>
  <si>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</si>
  <si>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</si>
  <si>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</si>
  <si>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</si>
  <si>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</si>
  <si>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</si>
  <si>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</si>
  <si>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</si>
  <si>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</si>
  <si>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</si>
  <si>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</si>
  <si>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</si>
  <si>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</si>
  <si>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</si>
  <si>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</si>
  <si>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</si>
  <si>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</si>
  <si>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</si>
  <si>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</si>
  <si>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</si>
  <si>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</si>
  <si>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</si>
  <si>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</si>
  <si>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</si>
  <si>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</si>
  <si>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</si>
  <si>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</si>
  <si>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</si>
  <si>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</si>
  <si>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</si>
  <si>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</si>
  <si>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</si>
  <si>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</si>
  <si>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</si>
  <si>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</si>
  <si>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</si>
  <si>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</si>
  <si>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</si>
  <si>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</si>
  <si>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</si>
  <si>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</si>
  <si>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</si>
  <si>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</si>
  <si>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</si>
  <si>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</si>
  <si>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</si>
  <si>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</si>
  <si>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</si>
  <si>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</si>
  <si>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</si>
  <si>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</si>
  <si>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</si>
  <si>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</si>
  <si>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</si>
  <si>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</si>
  <si>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</si>
  <si>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</si>
  <si>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</si>
  <si>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</si>
  <si>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</si>
  <si>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</si>
  <si>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</si>
  <si>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</si>
  <si>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</si>
  <si>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</si>
  <si>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</si>
  <si>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</si>
  <si>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</si>
  <si>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</si>
  <si>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</si>
  <si>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</si>
  <si>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</si>
  <si>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</si>
  <si>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</si>
  <si>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</si>
  <si>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</si>
  <si>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</si>
  <si>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</si>
  <si>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</si>
  <si>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</si>
  <si>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</si>
  <si>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</si>
  <si>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</si>
  <si>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</si>
  <si>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</si>
  <si>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</si>
  <si>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</si>
  <si>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</si>
  <si>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</si>
  <si>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</si>
  <si>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</si>
  <si>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</si>
  <si>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</si>
  <si>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</si>
  <si>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</si>
  <si>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</si>
  <si>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</si>
  <si>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</si>
  <si>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</si>
  <si>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</si>
  <si>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</si>
  <si>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</si>
  <si>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</si>
  <si>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</si>
  <si>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</si>
  <si>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</si>
  <si>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</si>
  <si>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</si>
  <si>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</si>
  <si>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</si>
  <si>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</si>
  <si>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</si>
  <si>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</si>
  <si>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</si>
  <si>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</si>
  <si>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</si>
  <si>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</si>
  <si>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</si>
  <si>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</si>
  <si>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</si>
  <si>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</si>
  <si>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</si>
  <si>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</si>
  <si>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</si>
  <si>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</si>
  <si>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</si>
  <si>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</si>
  <si>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</si>
  <si>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</si>
  <si>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</si>
  <si>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</si>
  <si>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</si>
  <si>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</si>
  <si>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</si>
  <si>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</si>
  <si>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</si>
  <si>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</si>
  <si>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</si>
  <si>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</si>
  <si>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</si>
  <si>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</si>
  <si>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</si>
  <si>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</si>
  <si>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</si>
  <si>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</si>
  <si>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</si>
  <si>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</si>
  <si>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</si>
  <si>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</si>
  <si>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</si>
  <si>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</si>
  <si>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</si>
  <si>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</si>
  <si>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</si>
  <si>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</si>
  <si>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</si>
  <si>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</si>
  <si>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</si>
  <si>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</si>
  <si>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</si>
  <si>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</si>
  <si>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</si>
  <si>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</si>
  <si>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</si>
  <si>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</si>
  <si>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</si>
  <si>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</si>
  <si>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</si>
  <si>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</si>
  <si>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</si>
  <si>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</si>
  <si>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</si>
  <si>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</si>
  <si>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</si>
  <si>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</si>
  <si>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</si>
  <si>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</si>
  <si>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</si>
  <si>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</si>
  <si>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</si>
  <si>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</si>
  <si>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</si>
  <si>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</si>
  <si>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</si>
  <si>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</si>
  <si>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</si>
  <si>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</si>
  <si>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</si>
  <si>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</si>
  <si>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</si>
  <si>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</si>
  <si>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</si>
  <si>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</si>
  <si>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</si>
  <si>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</si>
  <si>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</si>
  <si>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</si>
  <si>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</si>
  <si>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</si>
  <si>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</si>
  <si>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</si>
  <si>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</si>
  <si>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</si>
  <si>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</si>
  <si>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</si>
  <si>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</si>
  <si>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</si>
  <si>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</si>
  <si>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</si>
  <si>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</si>
  <si>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</si>
  <si>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</si>
  <si>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</si>
  <si>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</si>
  <si>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</si>
  <si>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</si>
  <si>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</si>
  <si>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</si>
  <si>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</si>
  <si>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</si>
  <si>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</si>
  <si>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</si>
  <si>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</si>
  <si>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</si>
  <si>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</si>
  <si>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</si>
  <si>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</si>
  <si>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</si>
  <si>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</si>
  <si>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</si>
  <si>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</si>
  <si>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</si>
  <si>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</si>
  <si>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</si>
  <si>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</si>
  <si>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</si>
  <si>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</si>
  <si>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</si>
  <si>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</si>
  <si>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</si>
  <si>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</si>
  <si>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</si>
  <si>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</si>
  <si>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</si>
  <si>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</si>
  <si>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</si>
  <si>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</si>
  <si>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</si>
  <si>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</si>
  <si>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</si>
  <si>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</si>
  <si>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</si>
  <si>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</si>
  <si>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</si>
  <si>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</si>
  <si>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</si>
  <si>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</si>
  <si>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</si>
  <si>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</si>
  <si>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</si>
  <si>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</si>
  <si>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</si>
  <si>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</si>
  <si>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</si>
  <si>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</si>
  <si>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</si>
  <si>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</si>
  <si>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</si>
  <si>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</si>
  <si>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</si>
  <si>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</si>
  <si>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</si>
  <si>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</si>
  <si>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</si>
  <si>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</si>
  <si>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</si>
  <si>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</si>
  <si>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</si>
  <si>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</si>
  <si>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</si>
  <si>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</si>
  <si>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</si>
  <si>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</si>
  <si>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</si>
  <si>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</si>
  <si>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</si>
  <si>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</si>
  <si>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</si>
  <si>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</si>
  <si>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</si>
  <si>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</si>
  <si>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</si>
  <si>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</si>
  <si>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</si>
  <si>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</si>
  <si>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</si>
  <si>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</si>
  <si>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</si>
  <si>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</si>
  <si>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</si>
  <si>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</si>
  <si>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</si>
  <si>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</si>
  <si>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</si>
  <si>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</si>
  <si>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</si>
  <si>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</si>
  <si>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</si>
  <si>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</si>
  <si>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</si>
  <si>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</si>
  <si>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</si>
  <si>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</si>
  <si>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</si>
  <si>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</si>
  <si>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</si>
  <si>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</si>
  <si>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</si>
  <si>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</si>
  <si>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</si>
  <si>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</si>
  <si>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</si>
  <si>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</si>
  <si>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</si>
  <si>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</si>
  <si>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</si>
  <si>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</si>
  <si>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</si>
  <si>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</si>
  <si>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</si>
  <si>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</si>
  <si>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</si>
  <si>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</si>
  <si>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</si>
  <si>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</si>
  <si>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</si>
  <si>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</si>
  <si>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</si>
  <si>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</si>
  <si>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</si>
  <si>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</si>
  <si>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</si>
  <si>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</si>
  <si>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</si>
  <si>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</si>
  <si>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</si>
  <si>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</si>
  <si>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</si>
  <si>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</si>
  <si>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</si>
  <si>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</si>
  <si>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</si>
  <si>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</si>
  <si>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</si>
  <si>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</si>
  <si>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</si>
  <si>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</si>
  <si>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</si>
  <si>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</si>
  <si>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</si>
  <si>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</si>
  <si>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</si>
  <si>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</si>
  <si>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</si>
  <si>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</si>
  <si>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</si>
  <si>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</si>
  <si>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</si>
  <si>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</si>
  <si>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</si>
  <si>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</si>
  <si>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</si>
  <si>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</si>
  <si>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</si>
  <si>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</si>
  <si>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</si>
  <si>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</si>
  <si>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</si>
  <si>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</si>
  <si>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</si>
  <si>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</si>
  <si>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</si>
  <si>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</si>
  <si>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</si>
  <si>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</si>
  <si>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</si>
  <si>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</si>
  <si>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</si>
  <si>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</si>
  <si>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</si>
  <si>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</si>
  <si>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</si>
  <si>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</si>
  <si>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</si>
  <si>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</si>
  <si>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</si>
  <si>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</si>
  <si>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</si>
  <si>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</si>
  <si>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</si>
  <si>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</si>
  <si>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</si>
  <si>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</si>
  <si>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</si>
  <si>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</si>
  <si>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</si>
  <si>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</si>
  <si>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</si>
  <si>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</si>
  <si>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</si>
  <si>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</si>
  <si>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</si>
  <si>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</si>
  <si>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</si>
  <si>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</si>
  <si>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</si>
  <si>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</si>
  <si>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</si>
  <si>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</si>
  <si>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</si>
  <si>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</si>
  <si>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</si>
  <si>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</si>
  <si>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</si>
  <si>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</si>
  <si>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</si>
  <si>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</si>
  <si>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</si>
  <si>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</si>
  <si>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</si>
  <si>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</si>
  <si>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</si>
  <si>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</si>
  <si>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</si>
  <si>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</si>
  <si>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</si>
  <si>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</si>
  <si>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</si>
  <si>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</si>
  <si>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</si>
  <si>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</si>
  <si>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</si>
  <si>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</si>
  <si>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</si>
  <si>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</si>
  <si>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</si>
  <si>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</si>
  <si>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</si>
  <si>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</si>
  <si>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</si>
  <si>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</si>
  <si>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</si>
  <si>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</si>
  <si>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</si>
  <si>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</si>
  <si>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</si>
  <si>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</si>
  <si>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</si>
  <si>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</si>
  <si>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</si>
  <si>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</si>
  <si>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</si>
  <si>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</si>
  <si>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</si>
  <si>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</si>
  <si>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</si>
  <si>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</si>
  <si>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</si>
  <si>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</si>
  <si>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</si>
  <si>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</si>
  <si>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</si>
  <si>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</si>
  <si>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</si>
  <si>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</si>
  <si>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</si>
  <si>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</si>
  <si>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</si>
  <si>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</si>
  <si>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</si>
  <si>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</si>
  <si>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</si>
  <si>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</si>
  <si>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</si>
  <si>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</si>
  <si>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</si>
  <si>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</si>
  <si>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</si>
  <si>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</si>
  <si>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</si>
  <si>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</si>
  <si>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</si>
  <si>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</si>
  <si>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</si>
  <si>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</si>
  <si>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</si>
  <si>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</si>
  <si>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</si>
  <si>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</si>
  <si>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</si>
  <si>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</si>
  <si>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</si>
  <si>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</si>
  <si>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</si>
  <si>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</si>
  <si>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</si>
  <si>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</si>
  <si>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</si>
  <si>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</si>
  <si>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</si>
  <si>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</si>
  <si>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</si>
  <si>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</si>
  <si>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</si>
  <si>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</si>
  <si>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</si>
  <si>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</si>
  <si>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</si>
  <si>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</si>
  <si>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</si>
  <si>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</si>
  <si>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</si>
  <si>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</si>
  <si>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</si>
  <si>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</si>
  <si>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</si>
  <si>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</si>
  <si>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</si>
  <si>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</si>
  <si>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</si>
  <si>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</si>
  <si>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</si>
  <si>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</si>
  <si>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</si>
  <si>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</si>
  <si>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</si>
  <si>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</si>
  <si>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</si>
  <si>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</si>
  <si>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</si>
  <si>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</si>
  <si>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</si>
  <si>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</si>
  <si>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</si>
  <si>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</si>
  <si>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</si>
  <si>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</si>
  <si>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</si>
  <si>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</si>
  <si>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</si>
  <si>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</si>
  <si>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</si>
  <si>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</si>
  <si>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</si>
  <si>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</si>
  <si>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</si>
  <si>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</si>
  <si>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</si>
  <si>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</si>
  <si>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</si>
  <si>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</si>
  <si>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</si>
  <si>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</si>
  <si>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</si>
  <si>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</si>
  <si>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</si>
  <si>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</si>
  <si>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</si>
  <si>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</si>
  <si>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</si>
  <si>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</si>
  <si>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</si>
  <si>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</si>
  <si>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</si>
  <si>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</si>
  <si>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</si>
  <si>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</si>
  <si>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</si>
  <si>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</si>
  <si>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</si>
  <si>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</si>
  <si>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</si>
  <si>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</si>
  <si>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</si>
  <si>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</si>
  <si>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</si>
  <si>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</si>
  <si>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</si>
  <si>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</si>
  <si>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</si>
  <si>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</si>
  <si>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</si>
  <si>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</si>
  <si>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</si>
  <si>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</si>
  <si>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</si>
  <si>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</si>
  <si>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</si>
  <si>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</si>
  <si>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</si>
  <si>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</si>
  <si>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</si>
  <si>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</si>
  <si>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</si>
  <si>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</si>
  <si>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</si>
  <si>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</si>
  <si>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</si>
  <si>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</si>
  <si>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</si>
  <si>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</si>
  <si>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</si>
  <si>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</si>
  <si>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</si>
  <si>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</si>
  <si>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</si>
  <si>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</si>
  <si>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</si>
  <si>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</si>
  <si>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</si>
  <si>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</si>
  <si>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</si>
  <si>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</si>
  <si>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</si>
  <si>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</si>
  <si>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</si>
  <si>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</si>
  <si>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</si>
  <si>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</si>
  <si>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</si>
  <si>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</si>
  <si>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</si>
  <si>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</si>
  <si>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</si>
  <si>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</si>
  <si>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</si>
  <si>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</si>
  <si>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</si>
  <si>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</si>
  <si>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</si>
  <si>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</si>
  <si>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</si>
  <si>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</si>
  <si>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</si>
  <si>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</si>
  <si>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</si>
  <si>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</si>
  <si>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</si>
  <si>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</si>
  <si>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</si>
  <si>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</si>
  <si>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</si>
  <si>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</si>
  <si>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</si>
  <si>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</si>
  <si>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</si>
  <si>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</si>
  <si>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</si>
  <si>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</si>
  <si>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</si>
  <si>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</si>
  <si>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</si>
  <si>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</si>
  <si>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</si>
  <si>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</si>
  <si>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</si>
  <si>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</si>
  <si>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</si>
  <si>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</si>
  <si>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</si>
  <si>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</si>
  <si>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</si>
  <si>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</si>
  <si>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</si>
  <si>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</si>
  <si>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</si>
  <si>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</si>
  <si>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</si>
  <si>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</si>
  <si>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</si>
  <si>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</si>
  <si>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</si>
  <si>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</si>
  <si>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</si>
  <si>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</si>
  <si>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</si>
  <si>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</si>
  <si>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</si>
  <si>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</si>
  <si>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</si>
  <si>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</si>
  <si>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</si>
  <si>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</si>
  <si>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</si>
  <si>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</si>
  <si>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</si>
  <si>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</si>
  <si>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</si>
  <si>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</si>
  <si>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</si>
  <si>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</si>
  <si>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</si>
  <si>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</si>
  <si>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</si>
  <si>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</si>
  <si>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</si>
  <si>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</si>
  <si>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</si>
  <si>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</si>
  <si>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</si>
  <si>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</si>
  <si>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</si>
  <si>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</si>
  <si>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</si>
  <si>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</si>
  <si>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</si>
  <si>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</si>
  <si>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</si>
  <si>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</si>
  <si>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</si>
  <si>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</si>
  <si>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</si>
  <si>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</si>
  <si>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</si>
  <si>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</si>
  <si>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</si>
  <si>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</si>
  <si>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</si>
  <si>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</si>
  <si>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</si>
  <si>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</si>
  <si>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</si>
  <si>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</si>
  <si>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</si>
  <si>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</si>
  <si>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</si>
  <si>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</si>
  <si>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</si>
  <si>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</si>
  <si>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</si>
  <si>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</si>
  <si>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</si>
  <si>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</si>
  <si>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</si>
  <si>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</si>
  <si>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</si>
  <si>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</si>
  <si>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</si>
  <si>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</si>
  <si>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</si>
  <si>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</si>
  <si>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</si>
  <si>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</si>
  <si>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</si>
  <si>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</si>
  <si>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</si>
  <si>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</si>
  <si>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</si>
  <si>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</si>
  <si>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</si>
  <si>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</si>
  <si>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</si>
  <si>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</si>
  <si>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</si>
  <si>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</si>
  <si>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</si>
  <si>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</si>
  <si>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</si>
  <si>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</si>
  <si>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</si>
  <si>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</si>
  <si>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</si>
  <si>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</si>
  <si>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</si>
  <si>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</si>
  <si>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</si>
  <si>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</si>
  <si>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</si>
  <si>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</si>
  <si>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</si>
  <si>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</si>
  <si>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</si>
  <si>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</si>
  <si>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</si>
  <si>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</si>
  <si>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</si>
  <si>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</si>
  <si>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</si>
  <si>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</si>
  <si>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</si>
  <si>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</si>
  <si>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</si>
  <si>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</si>
  <si>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</si>
  <si>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</si>
  <si>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</si>
  <si>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</si>
  <si>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</si>
  <si>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</si>
  <si>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</si>
  <si>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</si>
  <si>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</si>
  <si>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</si>
  <si>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</si>
  <si>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</si>
  <si>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</si>
  <si>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</si>
  <si>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</si>
  <si>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</si>
  <si>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</si>
  <si>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</si>
  <si>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</si>
  <si>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</si>
  <si>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</si>
  <si>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</si>
  <si>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</si>
  <si>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</si>
  <si>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</si>
  <si>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</si>
  <si>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</si>
  <si>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</si>
  <si>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</si>
  <si>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</si>
  <si>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</si>
  <si>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</si>
  <si>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</si>
  <si>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</si>
  <si>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</si>
  <si>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</si>
  <si>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</si>
  <si>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</si>
  <si>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</si>
  <si>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</si>
  <si>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</si>
  <si>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</si>
  <si>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</si>
  <si>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</si>
  <si>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</si>
  <si>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</si>
  <si>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</si>
  <si>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</si>
  <si>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</si>
  <si>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</si>
  <si>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</si>
  <si>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</si>
  <si>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</si>
  <si>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</si>
  <si>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</si>
  <si>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</si>
  <si>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</si>
  <si>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</si>
  <si>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</si>
  <si>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</si>
  <si>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</si>
  <si>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</si>
  <si>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</si>
  <si>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</si>
  <si>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</si>
  <si>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</si>
  <si>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</si>
  <si>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</si>
  <si>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</si>
  <si>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</si>
  <si>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</si>
  <si>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</si>
  <si>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</si>
  <si>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</si>
  <si>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</si>
  <si>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</si>
  <si>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</si>
  <si>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</si>
  <si>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</si>
  <si>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</si>
  <si>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</si>
  <si>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</si>
  <si>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</si>
  <si>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</si>
  <si>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</si>
  <si>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</si>
  <si>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</si>
  <si>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</si>
  <si>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</si>
  <si>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</si>
  <si>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</si>
  <si>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</si>
  <si>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</si>
  <si>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</si>
  <si>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</si>
  <si>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</si>
  <si>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</si>
  <si>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</si>
  <si>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</si>
  <si>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</si>
  <si>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</si>
  <si>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</si>
  <si>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</si>
  <si>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</si>
  <si>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</si>
  <si>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</si>
  <si>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</si>
  <si>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</si>
  <si>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</si>
  <si>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</si>
  <si>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</si>
  <si>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</si>
  <si>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</si>
  <si>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</si>
  <si>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</si>
  <si>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</si>
  <si>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</si>
  <si>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</si>
  <si>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</si>
  <si>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</si>
  <si>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</si>
  <si>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</si>
  <si>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</si>
  <si>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</si>
  <si>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</si>
  <si>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</si>
  <si>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</si>
  <si>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</si>
  <si>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</si>
  <si>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</si>
  <si>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</si>
  <si>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</si>
  <si>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</si>
  <si>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</si>
  <si>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</si>
  <si>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</si>
  <si>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</si>
  <si>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</si>
  <si>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</si>
  <si>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</si>
  <si>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</si>
  <si>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</si>
  <si>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</si>
  <si>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</si>
  <si>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</si>
  <si>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</si>
  <si>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</si>
  <si>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</si>
  <si>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</si>
  <si>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</si>
  <si>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</si>
  <si>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</si>
  <si>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</si>
  <si>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</si>
  <si>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</si>
  <si>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</si>
  <si>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</si>
  <si>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</si>
  <si>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</si>
  <si>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</si>
  <si>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</si>
  <si>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</si>
  <si>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</si>
  <si>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</si>
  <si>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</si>
  <si>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</si>
  <si>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</si>
  <si>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</si>
  <si>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</si>
  <si>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</si>
  <si>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</si>
  <si>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</si>
  <si>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</si>
  <si>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</si>
  <si>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</si>
  <si>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</si>
  <si>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</si>
  <si>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</si>
  <si>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</si>
  <si>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</si>
  <si>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</si>
  <si>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</si>
  <si>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</si>
  <si>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</si>
  <si>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</si>
  <si>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</si>
  <si>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</si>
  <si>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</si>
  <si>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</si>
  <si>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</si>
  <si>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</si>
  <si>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</si>
  <si>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</si>
  <si>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</si>
  <si>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</si>
  <si>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</si>
  <si>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</si>
  <si>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</si>
  <si>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</si>
  <si>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</si>
  <si>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</si>
  <si>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</si>
  <si>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</si>
  <si>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</si>
  <si>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</si>
  <si>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</si>
  <si>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</si>
  <si>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</si>
  <si>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</si>
  <si>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</si>
  <si>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</si>
  <si>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</si>
  <si>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</si>
  <si>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</si>
  <si>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</si>
  <si>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</si>
  <si>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</si>
  <si>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</si>
  <si>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</si>
  <si>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</si>
  <si>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</si>
  <si>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</si>
  <si>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</si>
  <si>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</si>
  <si>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</si>
  <si>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</si>
  <si>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</si>
  <si>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</si>
  <si>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</si>
  <si>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</si>
  <si>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</si>
  <si>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</si>
  <si>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</si>
  <si>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</si>
  <si>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</si>
  <si>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</si>
  <si>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</si>
  <si>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</si>
  <si>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</si>
  <si>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</si>
  <si>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</si>
  <si>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</si>
  <si>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</si>
  <si>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</si>
  <si>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</si>
  <si>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</si>
  <si>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</si>
  <si>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</si>
  <si>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</si>
  <si>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</si>
  <si>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</si>
  <si>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</si>
  <si>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</si>
  <si>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</si>
  <si>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</si>
  <si>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</si>
  <si>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</si>
  <si>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</si>
  <si>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</si>
  <si>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</si>
  <si>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</si>
  <si>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</si>
  <si>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</si>
  <si>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</si>
  <si>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</si>
  <si>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</si>
  <si>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</si>
  <si>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</si>
  <si>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</si>
  <si>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</si>
  <si>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</si>
  <si>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</si>
  <si>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</si>
  <si>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</si>
  <si>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</si>
  <si>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</si>
  <si>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</si>
  <si>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</si>
  <si>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</si>
  <si>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</si>
  <si>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</si>
  <si>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</si>
  <si>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</si>
  <si>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</si>
  <si>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</si>
  <si>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</si>
  <si>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</si>
  <si>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</si>
  <si>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</si>
  <si>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</si>
  <si>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</si>
  <si>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</si>
  <si>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</si>
  <si>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</si>
  <si>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</si>
  <si>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</si>
  <si>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</si>
  <si>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</si>
  <si>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</si>
  <si>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</si>
  <si>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</si>
  <si>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</si>
  <si>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</si>
  <si>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</si>
  <si>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</si>
  <si>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</si>
  <si>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</si>
  <si>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</si>
  <si>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</si>
  <si>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</si>
  <si>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</si>
  <si>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</si>
  <si>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</si>
  <si>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</si>
  <si>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</si>
  <si>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</si>
  <si>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</si>
  <si>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</si>
  <si>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</si>
  <si>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</si>
  <si>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</si>
  <si>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</si>
  <si>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</si>
  <si>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</si>
  <si>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</si>
  <si>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</si>
  <si>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</si>
  <si>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</si>
  <si>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</si>
  <si>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</si>
  <si>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</si>
  <si>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</si>
  <si>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</si>
  <si>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</si>
  <si>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</si>
  <si>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</si>
  <si>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</si>
  <si>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</si>
  <si>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</si>
  <si>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</si>
  <si>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</si>
  <si>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</si>
  <si>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</si>
  <si>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</si>
  <si>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</si>
  <si>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</si>
  <si>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</si>
  <si>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</si>
  <si>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</si>
  <si>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</si>
  <si>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</si>
  <si>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</si>
  <si>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</si>
  <si>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</si>
  <si>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</si>
  <si>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</si>
  <si>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</si>
  <si>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</si>
  <si>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</si>
  <si>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</si>
  <si>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</si>
  <si>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</si>
  <si>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</si>
  <si>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</si>
  <si>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</si>
  <si>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</si>
  <si>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</si>
  <si>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</si>
  <si>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</si>
  <si>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</si>
  <si>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</si>
  <si>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</si>
  <si>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</si>
  <si>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</si>
  <si>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</si>
  <si>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</si>
  <si>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</si>
  <si>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</si>
  <si>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</si>
  <si>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</si>
  <si>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</si>
  <si>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</si>
  <si>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</si>
  <si>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</si>
  <si>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</si>
  <si>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</si>
  <si>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</si>
  <si>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</si>
  <si>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</si>
  <si>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</si>
  <si>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</si>
  <si>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</si>
  <si>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</si>
  <si>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</si>
  <si>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</si>
  <si>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</si>
  <si>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</si>
  <si>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</si>
  <si>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</si>
  <si>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</si>
  <si>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</si>
  <si>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</si>
  <si>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</si>
  <si>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</si>
  <si>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</si>
  <si>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</si>
  <si>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</si>
  <si>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</si>
  <si>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</si>
  <si>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</si>
  <si>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</si>
  <si>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</si>
  <si>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</si>
  <si>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</si>
  <si>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</si>
  <si>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</si>
  <si>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</si>
  <si>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</si>
  <si>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</si>
  <si>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</si>
  <si>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</si>
  <si>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</si>
  <si>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</si>
  <si>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</si>
  <si>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</si>
  <si>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</si>
  <si>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</si>
  <si>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</si>
  <si>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</si>
  <si>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</si>
  <si>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</si>
  <si>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</si>
  <si>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</si>
  <si>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</si>
  <si>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</si>
  <si>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</si>
  <si>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</si>
  <si>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</si>
  <si>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</si>
  <si>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</si>
  <si>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</si>
  <si>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</si>
  <si>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</si>
  <si>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</si>
  <si>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</si>
  <si>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</si>
  <si>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</si>
  <si>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</si>
  <si>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</si>
  <si>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</si>
  <si>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</si>
  <si>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</si>
  <si>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</si>
  <si>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</si>
  <si>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</si>
  <si>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</si>
  <si>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</si>
  <si>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</si>
  <si>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</si>
  <si>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</si>
  <si>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</si>
  <si>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</si>
  <si>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</si>
  <si>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</si>
  <si>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</si>
  <si>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</si>
  <si>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</si>
  <si>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</si>
  <si>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</si>
  <si>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</si>
  <si>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</si>
  <si>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</si>
  <si>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</si>
  <si>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</si>
  <si>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</si>
  <si>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</si>
  <si>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</si>
  <si>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</si>
  <si>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</si>
  <si>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</si>
  <si>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</si>
  <si>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</si>
  <si>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</si>
  <si>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</si>
  <si>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</si>
  <si>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</si>
  <si>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</si>
  <si>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</si>
  <si>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</si>
  <si>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</si>
  <si>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</si>
  <si>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</si>
  <si>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</si>
  <si>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</si>
  <si>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</si>
  <si>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</si>
  <si>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</si>
  <si>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</si>
  <si>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</si>
  <si>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</si>
  <si>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</si>
  <si>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</si>
  <si>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</si>
  <si>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</si>
  <si>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</si>
  <si>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</si>
  <si>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</si>
  <si>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</si>
  <si>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</si>
  <si>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</si>
  <si>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</si>
  <si>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</si>
  <si>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</si>
  <si>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</si>
  <si>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</si>
  <si>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</si>
  <si>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</si>
  <si>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</si>
  <si>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</si>
  <si>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</si>
  <si>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</si>
  <si>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</si>
  <si>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</si>
  <si>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</si>
  <si>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</si>
  <si>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</si>
  <si>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</si>
  <si>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</si>
  <si>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</si>
  <si>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</si>
  <si>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</si>
  <si>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</si>
  <si>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</si>
  <si>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</si>
  <si>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</si>
  <si>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</si>
  <si>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</si>
  <si>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</si>
  <si>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</si>
  <si>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</si>
  <si>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</si>
  <si>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</si>
  <si>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</si>
  <si>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</si>
  <si>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</si>
  <si>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</si>
  <si>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</si>
  <si>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</si>
  <si>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</si>
  <si>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</si>
  <si>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</si>
  <si>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</si>
  <si>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</si>
  <si>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</si>
  <si>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</si>
  <si>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</si>
  <si>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</si>
  <si>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</si>
  <si>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</si>
  <si>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</si>
  <si>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</si>
  <si>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</si>
  <si>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</si>
  <si>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</si>
  <si>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</si>
  <si>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</si>
  <si>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</si>
  <si>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</si>
  <si>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</si>
  <si>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</si>
  <si>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</si>
  <si>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</si>
  <si>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</si>
  <si>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</si>
  <si>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</si>
  <si>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</si>
  <si>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</si>
  <si>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</si>
  <si>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</si>
  <si>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</si>
  <si>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</si>
  <si>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</si>
  <si>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</si>
  <si>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</si>
  <si>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</si>
  <si>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</si>
  <si>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</si>
  <si>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</si>
  <si>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</si>
  <si>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</si>
  <si>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</si>
  <si>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</si>
  <si>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</si>
  <si>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</si>
  <si>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</si>
  <si>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</si>
  <si>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</si>
  <si>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</si>
  <si>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</si>
  <si>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</si>
  <si>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</si>
  <si>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</si>
  <si>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</si>
  <si>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</si>
  <si>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</si>
  <si>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</si>
  <si>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</si>
  <si>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</si>
  <si>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</si>
  <si>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</si>
  <si>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</si>
  <si>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</si>
  <si>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</si>
  <si>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</si>
  <si>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</si>
  <si>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</si>
  <si>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</si>
  <si>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</si>
  <si>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</si>
  <si>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</si>
  <si>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</si>
  <si>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</si>
  <si>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</si>
  <si>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</si>
  <si>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</si>
  <si>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</si>
  <si>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</si>
  <si>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</si>
  <si>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</si>
  <si>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</si>
  <si>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</si>
  <si>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</si>
  <si>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</si>
  <si>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</si>
  <si>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</si>
  <si>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</si>
  <si>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</si>
  <si>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</si>
  <si>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</si>
  <si>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</si>
  <si>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</si>
  <si>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</si>
  <si>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</si>
  <si>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</si>
  <si>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</si>
  <si>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</si>
  <si>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</si>
  <si>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</si>
  <si>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</si>
  <si>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</si>
  <si>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</si>
  <si>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</si>
  <si>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</si>
  <si>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</si>
  <si>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</si>
  <si>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</si>
  <si>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</si>
  <si>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</si>
  <si>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</si>
  <si>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</si>
  <si>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</si>
  <si>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</si>
  <si>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</si>
  <si>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</si>
  <si>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</si>
  <si>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</si>
  <si>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</si>
  <si>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</si>
  <si>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</si>
  <si>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</si>
  <si>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</si>
  <si>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</si>
  <si>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</si>
  <si>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</si>
  <si>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</si>
  <si>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</si>
  <si>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</si>
  <si>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</si>
  <si>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</si>
  <si>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</si>
  <si>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</si>
  <si>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</si>
  <si>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</si>
  <si>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</si>
  <si>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</si>
  <si>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</si>
  <si>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</si>
  <si>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</si>
  <si>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</si>
  <si>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</si>
  <si>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</si>
  <si>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</si>
  <si>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</si>
  <si>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</si>
  <si>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</si>
  <si>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</si>
  <si>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</si>
  <si>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</si>
  <si>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</si>
  <si>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</si>
  <si>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</si>
  <si>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</si>
  <si>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</si>
  <si>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</si>
  <si>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</si>
  <si>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</si>
  <si>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</si>
  <si>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</si>
  <si>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</si>
  <si>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</si>
  <si>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</si>
  <si>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</si>
  <si>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</si>
  <si>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</si>
  <si>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</si>
  <si>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</si>
  <si>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</si>
  <si>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</si>
  <si>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</si>
  <si>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</si>
  <si>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</si>
  <si>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</si>
  <si>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</si>
  <si>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</si>
  <si>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</si>
  <si>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</si>
  <si>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</si>
  <si>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</si>
  <si>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</si>
  <si>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</si>
  <si>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</si>
  <si>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</si>
  <si>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</si>
  <si>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</si>
  <si>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</si>
  <si>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</si>
  <si>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</si>
  <si>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</si>
  <si>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</si>
  <si>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</si>
  <si>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</si>
  <si>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</si>
  <si>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</si>
  <si>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</si>
  <si>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</si>
  <si>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</si>
  <si>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</si>
  <si>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</si>
  <si>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</si>
  <si>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</si>
  <si>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</si>
  <si>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</si>
  <si>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</si>
  <si>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</si>
  <si>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</si>
  <si>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</si>
  <si>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</si>
  <si>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</si>
  <si>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</si>
  <si>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</si>
  <si>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</si>
  <si>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</si>
  <si>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</si>
  <si>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</si>
  <si>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</si>
  <si>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</si>
  <si>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</si>
  <si>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</si>
  <si>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</si>
  <si>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</si>
  <si>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</si>
  <si>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</si>
  <si>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</si>
  <si>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</si>
  <si>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</si>
  <si>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</si>
  <si>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</si>
  <si>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</si>
  <si>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</si>
  <si>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</si>
  <si>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</si>
  <si>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</si>
  <si>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</si>
  <si>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</si>
  <si>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</si>
  <si>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</si>
  <si>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</si>
  <si>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</si>
  <si>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</si>
  <si>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</si>
  <si>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</si>
  <si>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</si>
  <si>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</si>
  <si>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</si>
  <si>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</si>
  <si>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</si>
  <si>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</si>
  <si>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</si>
  <si>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</si>
  <si>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</si>
  <si>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</si>
  <si>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</si>
  <si>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</si>
  <si>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</si>
  <si>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</si>
  <si>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</si>
  <si>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</si>
  <si>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</si>
  <si>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</si>
  <si>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</si>
  <si>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</si>
  <si>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</si>
  <si>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</si>
  <si>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</si>
  <si>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</si>
  <si>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</si>
  <si>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</si>
  <si>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</si>
  <si>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</si>
  <si>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</si>
  <si>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</si>
  <si>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</si>
  <si>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</si>
  <si>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</si>
  <si>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</si>
  <si>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</si>
  <si>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</si>
  <si>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</si>
  <si>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</si>
  <si>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</si>
  <si>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</si>
  <si>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</si>
  <si>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</si>
  <si>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</si>
  <si>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</si>
  <si>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</si>
  <si>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</si>
  <si>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</si>
  <si>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</si>
  <si>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</si>
  <si>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</si>
  <si>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</si>
  <si>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</si>
  <si>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</si>
  <si>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</si>
  <si>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</si>
  <si>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</si>
  <si>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</si>
  <si>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</si>
  <si>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</si>
  <si>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</si>
  <si>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</si>
  <si>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</si>
  <si>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</si>
  <si>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</si>
  <si>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</si>
  <si>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</si>
  <si>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</si>
  <si>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</si>
  <si>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</si>
  <si>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</si>
  <si>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</si>
  <si>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</si>
  <si>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</si>
  <si>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</si>
  <si>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</si>
  <si>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</si>
  <si>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</si>
  <si>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</si>
  <si>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</si>
  <si>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</si>
  <si>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</si>
  <si>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</si>
  <si>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</si>
  <si>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</si>
  <si>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</si>
  <si>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</si>
  <si>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</si>
  <si>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</si>
  <si>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</si>
  <si>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</si>
  <si>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</si>
  <si>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</si>
  <si>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</si>
  <si>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</si>
  <si>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</si>
  <si>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</si>
  <si>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</si>
  <si>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</si>
  <si>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</si>
  <si>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</si>
  <si>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</si>
  <si>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</si>
  <si>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</si>
  <si>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</si>
  <si>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</si>
  <si>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</si>
  <si>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</si>
  <si>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</si>
  <si>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</si>
  <si>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</si>
  <si>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</si>
  <si>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</si>
  <si>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</si>
  <si>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</si>
  <si>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</si>
  <si>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</si>
  <si>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</si>
  <si>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</si>
  <si>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</si>
  <si>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</si>
  <si>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</si>
  <si>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</si>
  <si>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</si>
  <si>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</si>
  <si>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</si>
  <si>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</si>
  <si>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</si>
  <si>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</si>
  <si>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</si>
  <si>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</si>
  <si>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</si>
  <si>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</si>
  <si>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</si>
  <si>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</si>
  <si>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</si>
  <si>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</si>
  <si>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</si>
  <si>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</si>
  <si>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</si>
  <si>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</si>
  <si>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</si>
  <si>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</si>
  <si>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</si>
  <si>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</si>
  <si>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</si>
  <si>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</si>
  <si>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</si>
  <si>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</si>
  <si>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</si>
  <si>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</si>
  <si>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</si>
  <si>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</si>
  <si>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</si>
  <si>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</si>
  <si>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</si>
  <si>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</si>
  <si>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</si>
  <si>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</si>
  <si>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</si>
  <si>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</si>
  <si>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</si>
  <si>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</si>
  <si>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</si>
  <si>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</si>
  <si>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</si>
  <si>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</si>
  <si>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</si>
  <si>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</si>
  <si>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</si>
  <si>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</si>
  <si>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</si>
  <si>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</si>
  <si>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</si>
  <si>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</si>
  <si>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</si>
  <si>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</si>
  <si>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</si>
  <si>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</si>
  <si>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</si>
  <si>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</si>
  <si>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</si>
  <si>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</si>
  <si>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</si>
  <si>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</si>
  <si>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</si>
  <si>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</si>
  <si>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</si>
  <si>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</si>
  <si>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</si>
  <si>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</si>
  <si>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</si>
  <si>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</si>
  <si>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</si>
  <si>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</si>
  <si>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</si>
  <si>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</si>
  <si>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</si>
  <si>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</si>
  <si>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</si>
  <si>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</si>
  <si>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</si>
  <si>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</si>
  <si>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</si>
  <si>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</si>
  <si>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</si>
  <si>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</si>
  <si>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</si>
  <si>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</si>
  <si>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</si>
  <si>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</si>
  <si>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</si>
  <si>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</si>
  <si>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</si>
  <si>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</si>
  <si>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</si>
  <si>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</si>
  <si>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</si>
  <si>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</si>
  <si>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</si>
  <si>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</si>
  <si>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</si>
  <si>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</si>
  <si>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</si>
  <si>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</si>
  <si>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</si>
  <si>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</si>
  <si>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</si>
  <si>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</si>
  <si>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</si>
  <si>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</si>
  <si>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</si>
  <si>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</si>
  <si>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</si>
  <si>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</si>
  <si>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</si>
  <si>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</si>
  <si>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</si>
  <si>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</si>
  <si>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</si>
  <si>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</si>
  <si>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</si>
  <si>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</si>
  <si>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</si>
  <si>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</si>
  <si>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</si>
  <si>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</si>
  <si>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</si>
  <si>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</si>
  <si>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</si>
  <si>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</si>
  <si>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</si>
  <si>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</si>
  <si>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</si>
  <si>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</si>
  <si>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</si>
  <si>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</si>
  <si>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</si>
  <si>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</si>
  <si>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</si>
  <si>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</si>
  <si>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</si>
  <si>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</si>
  <si>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</si>
  <si>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</si>
  <si>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</si>
  <si>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</si>
  <si>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</si>
  <si>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</si>
  <si>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</si>
  <si>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</si>
  <si>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</si>
  <si>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</si>
  <si>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</si>
  <si>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</si>
  <si>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</si>
  <si>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</si>
  <si>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</si>
  <si>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</si>
  <si>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</si>
  <si>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</si>
  <si>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</si>
  <si>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</si>
  <si>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</si>
  <si>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</si>
  <si>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</si>
  <si>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</si>
  <si>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</si>
  <si>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</si>
  <si>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</si>
  <si>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</si>
  <si>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</si>
  <si>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</si>
  <si>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</si>
  <si>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</si>
  <si>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</si>
  <si>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</si>
  <si>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</si>
  <si>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</si>
  <si>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</si>
  <si>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</si>
  <si>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</si>
  <si>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</si>
  <si>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</si>
  <si>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</si>
  <si>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</si>
  <si>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</si>
  <si>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</si>
  <si>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</si>
  <si>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</si>
  <si>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</si>
  <si>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</si>
  <si>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</si>
  <si>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</si>
  <si>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</si>
  <si>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</si>
  <si>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</si>
  <si>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</si>
  <si>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</si>
  <si>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</si>
  <si>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</si>
  <si>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</si>
  <si>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</si>
  <si>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</si>
  <si>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</si>
  <si>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</si>
  <si>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</si>
  <si>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</si>
  <si>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</si>
  <si>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</si>
  <si>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</si>
  <si>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</si>
  <si>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</si>
  <si>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</si>
  <si>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</si>
  <si>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</si>
  <si>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</si>
  <si>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</si>
  <si>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</si>
  <si>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</si>
  <si>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</si>
  <si>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</si>
  <si>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</si>
  <si>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</si>
  <si>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</si>
  <si>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</si>
  <si>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</si>
  <si>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</si>
  <si>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</si>
  <si>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</si>
  <si>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</si>
  <si>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</si>
  <si>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</si>
  <si>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</si>
  <si>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</si>
  <si>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</si>
  <si>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</si>
  <si>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</si>
  <si>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</si>
  <si>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</si>
  <si>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</si>
  <si>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</si>
  <si>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</si>
  <si>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</si>
  <si>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</si>
  <si>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</si>
  <si>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</si>
  <si>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</si>
  <si>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</si>
  <si>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</si>
  <si>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</si>
  <si>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</si>
  <si>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</si>
  <si>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</si>
  <si>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</si>
  <si>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</si>
  <si>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</si>
  <si>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</si>
  <si>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</si>
  <si>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</si>
  <si>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</si>
  <si>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</si>
  <si>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</si>
  <si>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</si>
  <si>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</si>
  <si>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</si>
  <si>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</si>
  <si>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</si>
  <si>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</si>
  <si>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</si>
  <si>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</si>
  <si>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</si>
  <si>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</si>
  <si>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</si>
  <si>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</si>
  <si>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</si>
  <si>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</si>
  <si>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</si>
  <si>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</si>
  <si>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</si>
  <si>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</si>
  <si>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</si>
  <si>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</si>
  <si>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</si>
  <si>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</si>
  <si>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</si>
  <si>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</si>
  <si>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</si>
  <si>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</si>
  <si>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</si>
  <si>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</si>
  <si>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</si>
  <si>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</si>
  <si>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</si>
  <si>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</si>
  <si>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</si>
  <si>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</si>
  <si>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</si>
  <si>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</si>
  <si>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</si>
  <si>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</si>
  <si>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</si>
  <si>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</si>
  <si>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</si>
  <si>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</si>
  <si>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</si>
  <si>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</si>
  <si>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</si>
  <si>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</si>
  <si>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</si>
  <si>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</si>
  <si>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</si>
  <si>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</si>
  <si>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</si>
  <si>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</si>
  <si>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</si>
  <si>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</si>
  <si>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</si>
  <si>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</si>
  <si>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</si>
  <si>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</si>
  <si>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</si>
  <si>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</si>
  <si>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</si>
  <si>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</si>
  <si>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</si>
  <si>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</si>
  <si>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</si>
  <si>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</si>
  <si>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</si>
  <si>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</si>
  <si>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</si>
  <si>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</si>
  <si>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</si>
  <si>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</si>
  <si>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</si>
  <si>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</si>
  <si>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</si>
  <si>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</si>
  <si>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</si>
  <si>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</si>
  <si>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</si>
  <si>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</si>
  <si>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</si>
  <si>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</si>
  <si>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</si>
  <si>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</si>
  <si>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</si>
  <si>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</si>
  <si>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</si>
  <si>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</si>
  <si>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</si>
  <si>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</si>
  <si>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</si>
  <si>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</si>
  <si>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</si>
  <si>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</si>
  <si>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</si>
  <si>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</si>
  <si>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</si>
  <si>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</si>
  <si>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</si>
  <si>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</si>
  <si>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</si>
  <si>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</si>
  <si>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</si>
  <si>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</si>
  <si>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</si>
  <si>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</si>
  <si>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</si>
  <si>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</si>
  <si>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</si>
  <si>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</si>
  <si>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</si>
  <si>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</si>
  <si>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</si>
  <si>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</si>
  <si>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</si>
  <si>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</si>
  <si>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</si>
  <si>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</si>
  <si>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</si>
  <si>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</si>
  <si>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</si>
  <si>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</si>
  <si>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</si>
  <si>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</si>
  <si>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</si>
  <si>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</si>
  <si>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</si>
  <si>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</si>
  <si>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</si>
  <si>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</si>
  <si>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</si>
  <si>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</si>
  <si>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</si>
  <si>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</si>
  <si>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</si>
  <si>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</si>
  <si>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</si>
  <si>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</si>
  <si>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</si>
  <si>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</si>
  <si>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</si>
  <si>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</si>
  <si>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</si>
  <si>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</si>
  <si>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</si>
  <si>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</si>
  <si>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</si>
  <si>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</si>
  <si>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</si>
  <si>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</si>
  <si>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</si>
  <si>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</si>
  <si>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</si>
  <si>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</si>
  <si>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</si>
  <si>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</si>
  <si>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</si>
  <si>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</si>
  <si>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</si>
  <si>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</si>
  <si>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</si>
  <si>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</si>
  <si>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</si>
  <si>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</si>
  <si>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</si>
  <si>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</si>
  <si>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</si>
  <si>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</si>
  <si>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</si>
  <si>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</si>
  <si>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</si>
  <si>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</si>
  <si>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</si>
  <si>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</si>
  <si>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</si>
  <si>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</si>
  <si>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</si>
  <si>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</si>
  <si>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</si>
  <si>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</si>
  <si>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</si>
  <si>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</si>
  <si>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</si>
  <si>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</si>
  <si>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</si>
  <si>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</si>
  <si>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</si>
  <si>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</si>
  <si>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</si>
  <si>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</si>
  <si>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</si>
  <si>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</si>
  <si>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</si>
  <si>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</si>
  <si>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</si>
  <si>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</si>
  <si>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</si>
  <si>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</si>
  <si>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</si>
  <si>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</si>
  <si>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</si>
  <si>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</si>
  <si>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</si>
  <si>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</si>
  <si>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</si>
  <si>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</si>
  <si>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</si>
  <si>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</si>
  <si>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</si>
  <si>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</si>
  <si>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</si>
  <si>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</si>
  <si>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</si>
  <si>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</si>
  <si>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</si>
  <si>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</si>
  <si>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</si>
  <si>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</si>
  <si>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</si>
  <si>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</si>
  <si>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</si>
  <si>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</si>
  <si>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</si>
  <si>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</si>
  <si>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</si>
  <si>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</si>
  <si>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</si>
  <si>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</si>
  <si>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</si>
  <si>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</si>
  <si>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</si>
  <si>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</si>
  <si>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</si>
  <si>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</si>
  <si>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</si>
  <si>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</si>
  <si>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</si>
  <si>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</si>
  <si>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</si>
  <si>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</si>
  <si>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</si>
  <si>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</si>
  <si>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</si>
  <si>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</si>
  <si>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</si>
  <si>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</si>
  <si>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</si>
  <si>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</si>
  <si>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</si>
  <si>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</si>
  <si>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</si>
  <si>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</si>
  <si>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</si>
  <si>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</si>
  <si>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</si>
  <si>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</si>
  <si>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</si>
  <si>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</si>
  <si>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</si>
  <si>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</si>
  <si>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</si>
  <si>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</si>
  <si>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</si>
  <si>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</si>
  <si>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</si>
  <si>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</si>
  <si>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</si>
  <si>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</si>
  <si>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</si>
  <si>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</si>
  <si>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</si>
  <si>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</si>
  <si>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</si>
  <si>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</si>
  <si>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</si>
  <si>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</si>
  <si>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</si>
  <si>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</si>
  <si>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</si>
  <si>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</si>
  <si>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</si>
  <si>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</si>
  <si>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</si>
  <si>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</si>
  <si>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</si>
  <si>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</si>
  <si>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</si>
  <si>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</si>
  <si>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</si>
  <si>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</si>
  <si>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</si>
  <si>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</si>
  <si>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</si>
  <si>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</si>
  <si>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</si>
  <si>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</si>
  <si>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</si>
  <si>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</si>
  <si>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</si>
  <si>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</si>
  <si>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</si>
  <si>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</si>
  <si>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</si>
  <si>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</si>
  <si>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</si>
  <si>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</si>
  <si>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</si>
  <si>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</si>
  <si>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</si>
  <si>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</si>
  <si>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</si>
  <si>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</si>
  <si>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</si>
  <si>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</si>
  <si>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</si>
  <si>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</si>
  <si>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</si>
  <si>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</si>
  <si>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</si>
  <si>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</si>
  <si>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</si>
  <si>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</si>
  <si>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</si>
  <si>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</si>
  <si>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</si>
  <si>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</si>
  <si>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</si>
  <si>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</si>
  <si>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</si>
  <si>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</si>
  <si>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</si>
  <si>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</si>
  <si>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</si>
  <si>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</si>
  <si>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</si>
  <si>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</si>
  <si>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</si>
  <si>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</si>
  <si>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</si>
  <si>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</si>
  <si>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</si>
  <si>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</si>
  <si>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</si>
  <si>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</si>
  <si>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</si>
  <si>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</si>
  <si>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</si>
  <si>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</si>
  <si>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</si>
  <si>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</si>
  <si>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</si>
  <si>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</si>
  <si>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</si>
  <si>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</si>
  <si>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</si>
  <si>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</si>
  <si>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</si>
  <si>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</si>
  <si>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</si>
  <si>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</si>
  <si>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</si>
  <si>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</si>
  <si>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</si>
  <si>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</si>
  <si>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</si>
  <si>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</si>
  <si>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</si>
  <si>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</si>
  <si>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</si>
  <si>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</si>
  <si>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</si>
  <si>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</si>
  <si>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</si>
  <si>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</si>
  <si>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</si>
  <si>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</si>
  <si>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</si>
  <si>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</si>
  <si>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</si>
  <si>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</si>
  <si>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</si>
  <si>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</si>
  <si>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</si>
  <si>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</si>
  <si>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</si>
  <si>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</si>
  <si>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</si>
  <si>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</si>
  <si>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</si>
  <si>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</si>
  <si>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</si>
  <si>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</si>
  <si>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</si>
  <si>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</si>
  <si>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</si>
  <si>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</si>
  <si>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</si>
  <si>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</si>
  <si>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</si>
  <si>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</si>
  <si>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</si>
  <si>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</si>
  <si>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</si>
  <si>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</si>
  <si>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</si>
  <si>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</si>
  <si>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</si>
  <si>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</si>
  <si>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</si>
  <si>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</si>
  <si>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</si>
  <si>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</si>
  <si>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</si>
  <si>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</si>
  <si>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</si>
  <si>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</si>
  <si>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</si>
  <si>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</si>
  <si>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</si>
  <si>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</si>
  <si>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</si>
  <si>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</si>
  <si>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</si>
  <si>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</si>
  <si>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</si>
  <si>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</si>
  <si>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</si>
  <si>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</si>
  <si>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</si>
  <si>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</si>
  <si>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</si>
  <si>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</si>
  <si>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</si>
  <si>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</si>
  <si>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</si>
  <si>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</si>
  <si>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</si>
  <si>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</si>
  <si>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</si>
  <si>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</si>
  <si>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</si>
  <si>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</si>
  <si>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</si>
  <si>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</si>
  <si>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</si>
  <si>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</si>
  <si>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</si>
  <si>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</si>
  <si>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</si>
  <si>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</si>
  <si>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</si>
  <si>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</si>
  <si>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</si>
  <si>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</si>
  <si>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</si>
  <si>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</si>
  <si>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</si>
  <si>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</si>
  <si>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</si>
  <si>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</si>
  <si>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</si>
  <si>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</si>
  <si>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</si>
  <si>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</si>
  <si>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</si>
  <si>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</si>
  <si>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</si>
  <si>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</si>
  <si>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</si>
  <si>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</si>
  <si>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</si>
  <si>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</si>
  <si>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</si>
  <si>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</si>
  <si>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</si>
  <si>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</si>
  <si>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</si>
  <si>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</si>
  <si>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</si>
  <si>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</si>
  <si>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</si>
  <si>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</si>
  <si>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</si>
  <si>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</si>
  <si>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</si>
  <si>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</si>
  <si>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</si>
  <si>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</si>
  <si>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</si>
  <si>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</si>
  <si>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</si>
  <si>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</si>
  <si>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</si>
  <si>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</si>
  <si>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</si>
  <si>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</si>
  <si>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</si>
  <si>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</si>
  <si>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</si>
  <si>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</si>
  <si>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</si>
  <si>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</si>
  <si>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</si>
  <si>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</si>
  <si>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</si>
  <si>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</si>
  <si>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</si>
  <si>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</si>
  <si>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</si>
  <si>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</si>
  <si>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</si>
  <si>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</si>
  <si>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</si>
  <si>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</si>
  <si>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</si>
  <si>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</si>
  <si>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</si>
  <si>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</si>
  <si>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</si>
  <si>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</si>
  <si>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</si>
  <si>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</si>
  <si>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</si>
  <si>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</si>
  <si>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</si>
  <si>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</si>
  <si>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</si>
  <si>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</si>
  <si>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</si>
  <si>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</si>
  <si>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</si>
  <si>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</si>
  <si>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</si>
  <si>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</si>
  <si>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</si>
  <si>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</si>
  <si>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</si>
  <si>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</si>
  <si>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</si>
  <si>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</si>
  <si>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</si>
  <si>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</si>
  <si>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</si>
  <si>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</si>
  <si>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</si>
  <si>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</si>
  <si>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</si>
  <si>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</si>
  <si>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</si>
  <si>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</si>
  <si>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</si>
  <si>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</si>
  <si>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</si>
  <si>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</si>
  <si>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</si>
  <si>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</si>
  <si>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</si>
  <si>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</si>
  <si>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</si>
  <si>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</si>
  <si>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</si>
  <si>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</si>
  <si>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</si>
  <si>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</si>
  <si>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</si>
  <si>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</si>
  <si>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</si>
  <si>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</si>
  <si>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</si>
  <si>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</si>
  <si>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</si>
  <si>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</si>
  <si>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</si>
  <si>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</si>
  <si>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</si>
  <si>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</si>
  <si>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</si>
  <si>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</si>
  <si>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</si>
  <si>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</si>
  <si>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</si>
  <si>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</si>
  <si>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</si>
  <si>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</si>
  <si>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</si>
  <si>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</si>
  <si>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</si>
  <si>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</si>
  <si>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</si>
  <si>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</si>
  <si>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</si>
  <si>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</si>
  <si>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</si>
  <si>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</si>
  <si>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</si>
  <si>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</si>
  <si>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</si>
  <si>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</si>
  <si>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</si>
  <si>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</si>
  <si>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</si>
  <si>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</si>
  <si>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</si>
  <si>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</si>
  <si>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</si>
  <si>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</si>
  <si>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</si>
  <si>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</si>
  <si>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</si>
  <si>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</si>
  <si>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</si>
  <si>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</si>
  <si>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</si>
  <si>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</si>
  <si>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</si>
  <si>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</si>
  <si>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</si>
  <si>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</si>
  <si>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</si>
  <si>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</si>
  <si>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</si>
  <si>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</si>
  <si>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</si>
  <si>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</si>
  <si>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</si>
  <si>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</si>
  <si>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</si>
  <si>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</si>
  <si>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</si>
  <si>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</si>
  <si>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</si>
  <si>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</si>
  <si>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</si>
  <si>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</si>
  <si>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</si>
  <si>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</si>
  <si>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</si>
  <si>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</si>
  <si>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</si>
  <si>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</si>
  <si>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</si>
  <si>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</si>
  <si>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</si>
  <si>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</si>
  <si>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</si>
  <si>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</si>
  <si>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</si>
  <si>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</si>
  <si>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</si>
  <si>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</si>
  <si>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</si>
  <si>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</si>
  <si>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</si>
  <si>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</si>
  <si>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</si>
  <si>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</si>
  <si>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</si>
  <si>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</si>
  <si>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</si>
  <si>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</si>
  <si>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</si>
  <si>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</si>
  <si>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</si>
  <si>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</si>
  <si>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</si>
  <si>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</si>
  <si>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</si>
  <si>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</si>
  <si>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</si>
  <si>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</si>
  <si>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</si>
  <si>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</si>
  <si>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</si>
  <si>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</si>
  <si>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</si>
  <si>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</si>
  <si>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</si>
  <si>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</si>
  <si>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</si>
  <si>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</si>
  <si>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</si>
  <si>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</si>
  <si>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</si>
  <si>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</si>
  <si>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</si>
  <si>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</si>
  <si>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</si>
  <si>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</si>
  <si>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</si>
  <si>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</si>
  <si>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</si>
  <si>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</si>
  <si>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</si>
  <si>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</si>
  <si>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</si>
  <si>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</si>
  <si>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</si>
  <si>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</si>
  <si>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</si>
  <si>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</si>
  <si>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</si>
  <si>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</si>
  <si>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</si>
  <si>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</si>
  <si>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</si>
  <si>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</si>
  <si>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</si>
  <si>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</si>
  <si>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</si>
  <si>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</si>
  <si>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</si>
  <si>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</si>
  <si>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</si>
  <si>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</si>
  <si>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</si>
  <si>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</si>
  <si>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</si>
  <si>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</si>
  <si>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</si>
  <si>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</si>
  <si>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</si>
  <si>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</si>
  <si>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</si>
  <si>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</si>
  <si>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</si>
  <si>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</si>
  <si>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</si>
  <si>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</si>
  <si>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</si>
  <si>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</si>
  <si>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</si>
  <si>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</si>
  <si>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</si>
  <si>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</si>
  <si>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</si>
  <si>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</si>
  <si>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</si>
  <si>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</si>
  <si>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</si>
  <si>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</si>
  <si>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</si>
  <si>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</si>
  <si>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</si>
  <si>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</si>
  <si>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</si>
  <si>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</si>
  <si>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</si>
  <si>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</si>
  <si>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</si>
  <si>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</si>
  <si>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</si>
  <si>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</si>
  <si>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</si>
  <si>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</si>
  <si>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</si>
  <si>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</si>
  <si>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</si>
  <si>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</si>
  <si>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</si>
  <si>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</si>
  <si>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</si>
  <si>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</si>
  <si>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</si>
  <si>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</si>
  <si>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</si>
  <si>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</si>
  <si>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</si>
  <si>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</si>
  <si>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</si>
  <si>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</si>
  <si>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</si>
  <si>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</si>
  <si>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</si>
  <si>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</si>
  <si>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</si>
  <si>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</si>
  <si>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</si>
  <si>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</si>
  <si>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</si>
  <si>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</si>
  <si>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</si>
  <si>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</si>
  <si>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</si>
  <si>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</si>
  <si>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</si>
  <si>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</si>
  <si>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</si>
  <si>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</si>
  <si>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</si>
  <si>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</si>
  <si>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</si>
  <si>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</si>
  <si>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</si>
  <si>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</si>
  <si>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</si>
  <si>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</si>
  <si>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</si>
  <si>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</si>
  <si>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</si>
  <si>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</si>
  <si>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</si>
  <si>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</si>
  <si>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</si>
  <si>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</si>
  <si>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</si>
  <si>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</si>
  <si>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</si>
  <si>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</si>
  <si>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</si>
  <si>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</si>
  <si>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</si>
  <si>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</si>
  <si>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</si>
  <si>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</si>
  <si>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</si>
  <si>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</si>
  <si>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</si>
  <si>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</si>
  <si>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</si>
  <si>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</si>
  <si>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</si>
  <si>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</si>
  <si>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</si>
  <si>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</si>
  <si>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</si>
  <si>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</si>
  <si>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</si>
  <si>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</si>
  <si>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</si>
  <si>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</si>
  <si>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</si>
  <si>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</si>
  <si>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</si>
  <si>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</si>
  <si>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</si>
  <si>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</si>
  <si>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</si>
  <si>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</si>
  <si>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</si>
  <si>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</si>
  <si>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</si>
  <si>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</si>
  <si>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</si>
  <si>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</si>
  <si>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</si>
  <si>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</si>
  <si>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</si>
  <si>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</si>
  <si>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</si>
  <si>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</si>
  <si>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</si>
  <si>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</si>
  <si>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</si>
  <si>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</si>
  <si>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</si>
  <si>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</si>
  <si>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</si>
  <si>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</si>
  <si>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</si>
  <si>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</si>
  <si>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</si>
  <si>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</si>
  <si>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</si>
  <si>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</si>
  <si>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</si>
  <si>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</si>
  <si>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</si>
  <si>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</si>
  <si>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</si>
  <si>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</si>
  <si>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</si>
  <si>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</si>
  <si>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</si>
  <si>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</si>
  <si>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</si>
  <si>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</si>
  <si>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</si>
  <si>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</si>
  <si>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</si>
  <si>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</si>
  <si>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</si>
  <si>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</si>
  <si>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</si>
  <si>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</si>
  <si>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</si>
  <si>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</si>
  <si>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</si>
  <si>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</si>
  <si>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</si>
  <si>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</si>
  <si>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</si>
  <si>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</si>
  <si>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</si>
  <si>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</si>
  <si>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</si>
  <si>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</si>
  <si>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</si>
  <si>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</si>
  <si>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</si>
  <si>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</si>
  <si>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</si>
  <si>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</si>
  <si>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</si>
  <si>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</si>
  <si>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</si>
  <si>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</si>
  <si>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</si>
  <si>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</si>
  <si>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</si>
  <si>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</si>
  <si>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</si>
  <si>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</si>
  <si>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</si>
  <si>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</si>
  <si>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</si>
  <si>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</si>
  <si>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</si>
  <si>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</si>
  <si>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</si>
  <si>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</si>
  <si>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</si>
  <si>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</si>
  <si>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</si>
  <si>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</si>
  <si>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</si>
  <si>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</si>
  <si>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</si>
  <si>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</si>
  <si>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</si>
  <si>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</si>
  <si>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</si>
  <si>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</si>
  <si>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</si>
  <si>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</si>
  <si>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</si>
  <si>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</si>
  <si>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</si>
  <si>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</si>
  <si>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</si>
  <si>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</si>
  <si>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</si>
  <si>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</si>
  <si>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</si>
  <si>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</si>
  <si>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</si>
  <si>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</si>
  <si>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</si>
  <si>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</si>
  <si>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</si>
  <si>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</si>
  <si>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</si>
  <si>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</si>
  <si>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</si>
  <si>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</si>
  <si>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</si>
  <si>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</si>
  <si>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</si>
  <si>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</si>
  <si>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</si>
  <si>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</si>
  <si>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</si>
  <si>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</si>
  <si>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</si>
  <si>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</si>
  <si>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</si>
  <si>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</si>
  <si>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</si>
  <si>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</si>
  <si>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</si>
  <si>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</si>
  <si>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</si>
  <si>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</si>
  <si>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</si>
  <si>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</si>
  <si>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</si>
  <si>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</si>
  <si>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</si>
  <si>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</si>
  <si>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</si>
  <si>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</si>
  <si>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</si>
  <si>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</si>
  <si>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</si>
  <si>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</si>
  <si>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</si>
  <si>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</si>
  <si>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</si>
  <si>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</si>
  <si>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</si>
  <si>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</si>
  <si>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</si>
  <si>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</si>
  <si>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</si>
  <si>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</si>
  <si>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</si>
  <si>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</si>
  <si>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</si>
  <si>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</si>
  <si>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</si>
  <si>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</si>
  <si>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</si>
  <si>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</si>
  <si>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</si>
  <si>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</si>
  <si>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</si>
  <si>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</si>
  <si>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</si>
  <si>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</si>
  <si>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</si>
  <si>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</si>
  <si>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</si>
  <si>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</si>
  <si>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</si>
  <si>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</si>
  <si>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</si>
  <si>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</si>
  <si>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</si>
  <si>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</si>
  <si>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</si>
  <si>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</si>
  <si>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</si>
  <si>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</si>
  <si>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</si>
  <si>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</si>
  <si>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</si>
  <si>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</si>
  <si>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</si>
  <si>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</si>
  <si>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</si>
  <si>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</si>
  <si>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</si>
  <si>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</si>
  <si>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</si>
  <si>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</si>
  <si>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</si>
  <si>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</si>
  <si>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</si>
  <si>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</si>
  <si>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</si>
  <si>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</si>
  <si>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</si>
  <si>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</si>
  <si>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</si>
  <si>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</si>
  <si>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</si>
  <si>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</si>
  <si>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</si>
  <si>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</si>
  <si>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</si>
  <si>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</si>
  <si>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</si>
  <si>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</si>
  <si>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</si>
  <si>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</si>
  <si>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</si>
  <si>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</si>
  <si>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</si>
  <si>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</si>
  <si>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</si>
  <si>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</si>
  <si>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</si>
  <si>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</si>
  <si>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</si>
  <si>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</si>
  <si>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</si>
  <si>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</si>
  <si>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</si>
  <si>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</si>
  <si>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</si>
  <si>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</si>
  <si>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</si>
  <si>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</si>
  <si>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</si>
  <si>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</si>
  <si>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</si>
  <si>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</si>
  <si>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</si>
  <si>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</si>
  <si>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</si>
  <si>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</si>
  <si>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</si>
  <si>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</si>
  <si>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</si>
  <si>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</si>
  <si>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</si>
  <si>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</si>
  <si>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</si>
  <si>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</si>
  <si>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</si>
  <si>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</si>
  <si>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</si>
  <si>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</si>
  <si>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</si>
  <si>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</si>
  <si>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</si>
  <si>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</si>
  <si>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</si>
  <si>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</si>
  <si>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</si>
  <si>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</si>
  <si>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</si>
  <si>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</si>
  <si>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</si>
  <si>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</si>
  <si>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</si>
  <si>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</si>
  <si>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</si>
  <si>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</si>
  <si>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</si>
  <si>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</si>
  <si>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</si>
  <si>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</si>
  <si>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</si>
  <si>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</si>
  <si>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</si>
  <si>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</si>
  <si>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</si>
  <si>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</si>
  <si>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</si>
  <si>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</si>
  <si>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</si>
  <si>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</si>
  <si>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</si>
  <si>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</si>
  <si>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</si>
  <si>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</si>
  <si>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</si>
  <si>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</si>
  <si>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</si>
  <si>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</si>
  <si>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</si>
  <si>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</si>
  <si>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</si>
  <si>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</si>
  <si>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</si>
  <si>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</si>
  <si>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</si>
  <si>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</si>
  <si>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</si>
  <si>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</si>
  <si>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</si>
  <si>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</si>
  <si>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</si>
  <si>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</si>
  <si>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</si>
  <si>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</si>
  <si>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</si>
  <si>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</si>
  <si>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</si>
  <si>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</si>
  <si>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</si>
  <si>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</si>
  <si>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</si>
  <si>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</si>
  <si>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</si>
  <si>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</si>
  <si>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</si>
  <si>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</si>
  <si>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</si>
  <si>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</si>
  <si>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</si>
  <si>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</si>
  <si>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</si>
  <si>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</si>
  <si>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</si>
  <si>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</si>
  <si>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</si>
  <si>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</si>
  <si>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</si>
  <si>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</si>
  <si>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</si>
  <si>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</si>
  <si>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</si>
  <si>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</si>
  <si>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</si>
  <si>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</si>
  <si>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</si>
  <si>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</si>
  <si>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</si>
  <si>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</si>
  <si>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</si>
  <si>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</si>
  <si>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</si>
  <si>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</si>
  <si>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</si>
  <si>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</si>
  <si>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</si>
  <si>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</si>
  <si>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</si>
  <si>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</si>
  <si>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</si>
  <si>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</si>
  <si>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</si>
  <si>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</si>
  <si>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</si>
  <si>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</si>
  <si>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</si>
  <si>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</si>
  <si>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</si>
  <si>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</si>
  <si>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</si>
  <si>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</si>
  <si>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</si>
  <si>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</si>
  <si>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</si>
  <si>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</si>
  <si>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</si>
  <si>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</si>
  <si>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</si>
  <si>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</si>
  <si>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</si>
  <si>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</si>
  <si>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</si>
  <si>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</si>
  <si>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</si>
  <si>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</si>
  <si>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</si>
  <si>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</si>
  <si>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</si>
  <si>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</si>
  <si>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</si>
  <si>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</si>
  <si>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</si>
  <si>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</si>
  <si>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</si>
  <si>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</si>
  <si>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</si>
  <si>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</si>
  <si>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</si>
  <si>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</si>
  <si>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</si>
  <si>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</si>
  <si>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</si>
  <si>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</si>
  <si>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</si>
  <si>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</si>
  <si>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</si>
  <si>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</si>
  <si>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</si>
  <si>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</si>
  <si>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</si>
  <si>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</si>
  <si>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</si>
  <si>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</si>
  <si>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</si>
  <si>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</si>
  <si>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</si>
  <si>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</si>
  <si>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</si>
  <si>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</si>
  <si>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</si>
  <si>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</si>
  <si>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</si>
  <si>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</si>
  <si>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</si>
  <si>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</si>
  <si>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</si>
  <si>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</si>
  <si>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</si>
  <si>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</si>
  <si>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</si>
  <si>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</si>
  <si>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</si>
  <si>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</si>
  <si>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</si>
  <si>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</si>
  <si>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</si>
  <si>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</si>
  <si>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</si>
  <si>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</si>
  <si>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</si>
  <si>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</si>
  <si>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</si>
  <si>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</si>
  <si>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</si>
  <si>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</si>
  <si>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</si>
  <si>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</si>
  <si>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</si>
  <si>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</si>
  <si>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</si>
  <si>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</si>
  <si>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</si>
  <si>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</si>
  <si>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</si>
  <si>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</si>
  <si>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</si>
  <si>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</si>
  <si>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</si>
  <si>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</si>
  <si>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</si>
  <si>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</si>
  <si>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</si>
  <si>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</si>
  <si>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</si>
  <si>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</si>
  <si>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</si>
  <si>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</si>
  <si>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</si>
  <si>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</si>
  <si>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</si>
  <si>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</si>
  <si>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</si>
  <si>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</si>
  <si>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</si>
  <si>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</si>
  <si>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</si>
  <si>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</si>
  <si>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</si>
  <si>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</si>
  <si>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</si>
  <si>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</si>
  <si>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</si>
  <si>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</si>
  <si>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</si>
  <si>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</si>
  <si>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</si>
  <si>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</si>
  <si>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</si>
  <si>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</si>
  <si>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</si>
  <si>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</si>
  <si>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</si>
  <si>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</si>
  <si>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</si>
  <si>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</si>
  <si>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</si>
  <si>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</si>
  <si>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</si>
  <si>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</si>
  <si>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</si>
  <si>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</si>
  <si>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</si>
  <si>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</si>
  <si>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</si>
  <si>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</si>
  <si>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</si>
  <si>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</si>
  <si>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</si>
  <si>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</si>
  <si>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</si>
  <si>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</si>
  <si>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</si>
  <si>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</si>
  <si>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</si>
  <si>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</si>
  <si>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</si>
  <si>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</si>
  <si>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</si>
  <si>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</si>
  <si>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</si>
  <si>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</si>
  <si>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</si>
  <si>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</si>
  <si>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</si>
  <si>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</si>
  <si>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</si>
  <si>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</si>
  <si>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</si>
  <si>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</si>
  <si>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</si>
  <si>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</si>
  <si>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</si>
  <si>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</si>
  <si>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</si>
  <si>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</si>
  <si>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</si>
  <si>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</si>
  <si>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</si>
  <si>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</si>
  <si>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</si>
  <si>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</si>
  <si>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</si>
  <si>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</si>
  <si>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</si>
  <si>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</si>
  <si>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</si>
  <si>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</si>
  <si>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</si>
  <si>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</si>
  <si>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</si>
  <si>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</si>
  <si>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</si>
  <si>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</si>
  <si>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</si>
  <si>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</si>
  <si>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</si>
  <si>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</si>
  <si>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</si>
  <si>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</si>
  <si>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</si>
  <si>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</si>
  <si>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</si>
  <si>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</si>
  <si>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</si>
  <si>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</si>
  <si>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</si>
  <si>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</si>
  <si>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</si>
  <si>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</si>
  <si>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</si>
  <si>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</si>
  <si>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</si>
  <si>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</si>
  <si>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</si>
  <si>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</si>
  <si>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</si>
  <si>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</si>
  <si>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</si>
  <si>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</si>
  <si>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</si>
  <si>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</si>
  <si>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</si>
  <si>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</si>
  <si>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</si>
  <si>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</si>
  <si>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</si>
  <si>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</si>
  <si>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</si>
  <si>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</si>
  <si>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</si>
  <si>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</si>
  <si>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</si>
  <si>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</si>
  <si>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</si>
  <si>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</si>
  <si>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</si>
  <si>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</si>
  <si>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</si>
  <si>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</si>
  <si>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</si>
  <si>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</si>
  <si>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</si>
  <si>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</si>
  <si>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</si>
  <si>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</si>
  <si>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</si>
  <si>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</si>
  <si>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</si>
  <si>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</si>
  <si>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</si>
  <si>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</si>
  <si>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</si>
  <si>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</si>
  <si>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</si>
  <si>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</si>
  <si>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</si>
  <si>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</si>
  <si>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</si>
  <si>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</si>
  <si>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</si>
  <si>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</si>
  <si>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</si>
  <si>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</si>
  <si>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</si>
  <si>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</si>
  <si>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</si>
  <si>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</si>
  <si>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</si>
  <si>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</si>
  <si>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</si>
  <si>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</si>
  <si>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</si>
  <si>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</si>
  <si>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</si>
  <si>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</si>
  <si>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</si>
  <si>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</si>
  <si>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</si>
  <si>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</si>
  <si>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</si>
  <si>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</si>
  <si>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</si>
  <si>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</si>
  <si>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</si>
  <si>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</si>
  <si>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</si>
  <si>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</si>
  <si>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</si>
  <si>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</si>
  <si>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</si>
  <si>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</si>
  <si>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</si>
  <si>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</si>
  <si>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</si>
  <si>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</si>
  <si>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</si>
  <si>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</si>
  <si>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</si>
  <si>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</si>
  <si>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</si>
  <si>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</si>
  <si>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</si>
  <si>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</si>
  <si>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</si>
  <si>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</si>
  <si>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</si>
  <si>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</si>
  <si>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</si>
  <si>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</si>
  <si>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</si>
  <si>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</si>
  <si>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</si>
  <si>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</si>
  <si>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</si>
  <si>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</si>
  <si>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</si>
  <si>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</si>
  <si>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</si>
  <si>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</si>
  <si>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</si>
  <si>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</si>
  <si>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</si>
  <si>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</si>
  <si>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</si>
  <si>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</si>
  <si>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</si>
  <si>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</si>
  <si>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</si>
  <si>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</si>
  <si>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</si>
  <si>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</si>
  <si>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</si>
  <si>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</si>
  <si>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</si>
  <si>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</si>
  <si>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</si>
  <si>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</si>
  <si>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</si>
  <si>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</si>
  <si>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</si>
  <si>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</si>
  <si>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</si>
  <si>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</si>
  <si>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</si>
  <si>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</si>
  <si>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</si>
  <si>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</si>
  <si>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</si>
  <si>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</si>
  <si>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</si>
  <si>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</si>
  <si>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</si>
  <si>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</si>
  <si>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</si>
  <si>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</si>
  <si>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</si>
  <si>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</si>
  <si>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</si>
  <si>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</si>
  <si>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</si>
  <si>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</si>
  <si>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</si>
  <si>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</si>
  <si>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</si>
  <si>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</si>
  <si>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</si>
  <si>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</si>
  <si>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</si>
  <si>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</si>
  <si>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</si>
  <si>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</si>
  <si>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</si>
  <si>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</si>
  <si>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</si>
  <si>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</si>
  <si>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</si>
  <si>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</si>
  <si>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</si>
  <si>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</si>
  <si>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</si>
  <si>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</si>
  <si>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</si>
  <si>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</si>
  <si>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</si>
  <si>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</si>
  <si>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</si>
  <si>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</si>
  <si>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</si>
  <si>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</si>
  <si>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</si>
  <si>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</si>
  <si>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</si>
  <si>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</si>
  <si>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</si>
  <si>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</si>
  <si>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</si>
  <si>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</si>
  <si>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</si>
  <si>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</si>
  <si>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</si>
  <si>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</si>
  <si>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</si>
  <si>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</si>
  <si>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</si>
  <si>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</si>
  <si>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</si>
  <si>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</si>
  <si>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</si>
  <si>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</si>
  <si>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</si>
  <si>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</si>
  <si>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</si>
  <si>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</si>
  <si>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</si>
  <si>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</si>
  <si>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</si>
  <si>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</si>
  <si>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</si>
  <si>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</si>
  <si>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</si>
  <si>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</si>
  <si>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</si>
  <si>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</si>
  <si>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</si>
  <si>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</si>
  <si>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</si>
  <si>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</si>
  <si>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</si>
  <si>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</si>
  <si>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</si>
  <si>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</si>
  <si>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</si>
  <si>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</si>
  <si>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</si>
  <si>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</si>
  <si>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</si>
  <si>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</si>
  <si>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</si>
  <si>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</si>
  <si>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</si>
  <si>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</si>
  <si>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</si>
  <si>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</si>
  <si>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</si>
  <si>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</si>
  <si>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</si>
  <si>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</si>
  <si>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</si>
  <si>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</si>
  <si>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</si>
  <si>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</si>
  <si>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</si>
  <si>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</si>
  <si>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</si>
  <si>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</si>
  <si>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</si>
  <si>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</si>
  <si>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</si>
  <si>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</si>
  <si>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</si>
  <si>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</si>
  <si>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</si>
  <si>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</si>
  <si>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</si>
  <si>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</si>
  <si>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</si>
  <si>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</si>
  <si>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</si>
  <si>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</si>
  <si>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</si>
  <si>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</si>
  <si>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</si>
  <si>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</si>
  <si>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</si>
  <si>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</si>
  <si>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</si>
  <si>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</si>
  <si>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</si>
  <si>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</si>
  <si>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</si>
  <si>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</si>
  <si>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</si>
  <si>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</si>
  <si>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</si>
  <si>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</si>
  <si>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</si>
  <si>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</si>
  <si>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</si>
  <si>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</si>
  <si>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</si>
  <si>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</si>
  <si>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</si>
  <si>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</si>
  <si>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</si>
  <si>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</si>
  <si>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</si>
  <si>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</si>
  <si>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</si>
  <si>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</si>
  <si>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</si>
  <si>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</si>
  <si>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</si>
  <si>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</si>
  <si>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</si>
  <si>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</si>
  <si>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</si>
  <si>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</si>
  <si>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</si>
  <si>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</si>
  <si>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</si>
  <si>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</si>
  <si>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</si>
  <si>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</si>
  <si>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</si>
  <si>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</si>
  <si>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</si>
  <si>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</si>
  <si>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</si>
  <si>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</si>
  <si>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</si>
  <si>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</si>
  <si>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</si>
  <si>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</si>
  <si>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</si>
  <si>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</si>
  <si>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</si>
  <si>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</si>
  <si>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</si>
  <si>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</si>
  <si>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</si>
  <si>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</si>
  <si>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</si>
  <si>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</si>
  <si>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</si>
  <si>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</si>
  <si>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</si>
  <si>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</si>
  <si>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</si>
  <si>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</si>
  <si>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</si>
  <si>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</si>
  <si>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</si>
  <si>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</si>
  <si>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</si>
  <si>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</si>
  <si>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</si>
  <si>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</si>
  <si>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</si>
  <si>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</si>
  <si>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</si>
  <si>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</si>
  <si>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</si>
  <si>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</si>
  <si>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</si>
  <si>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</si>
  <si>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</si>
  <si>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</si>
  <si>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</si>
  <si>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</si>
  <si>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</si>
  <si>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</si>
  <si>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</si>
  <si>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</si>
  <si>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</si>
  <si>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</si>
  <si>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</si>
  <si>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</si>
  <si>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</si>
  <si>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</si>
  <si>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</si>
  <si>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</si>
  <si>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</si>
  <si>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</si>
  <si>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</si>
  <si>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</si>
  <si>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</si>
  <si>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</si>
  <si>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</si>
  <si>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</si>
  <si>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</si>
  <si>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</si>
  <si>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</si>
  <si>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</si>
  <si>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</si>
  <si>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</si>
  <si>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</si>
  <si>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</si>
  <si>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</si>
  <si>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</si>
  <si>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</si>
  <si>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</si>
  <si>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</si>
  <si>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</si>
  <si>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</si>
  <si>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</si>
  <si>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</si>
  <si>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</si>
  <si>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</si>
  <si>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</si>
  <si>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</si>
  <si>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</si>
  <si>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</si>
  <si>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</si>
  <si>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</si>
  <si>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</si>
  <si>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</si>
  <si>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</si>
  <si>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</si>
  <si>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</si>
  <si>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</si>
  <si>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</si>
  <si>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</si>
  <si>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</si>
  <si>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</si>
  <si>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</si>
  <si>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</si>
  <si>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</si>
  <si>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</si>
  <si>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</si>
  <si>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</si>
  <si>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</si>
  <si>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</si>
  <si>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</si>
  <si>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</si>
  <si>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</si>
  <si>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</si>
  <si>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</si>
  <si>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</si>
  <si>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</si>
  <si>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</si>
  <si>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</si>
  <si>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</si>
  <si>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</si>
  <si>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</si>
  <si>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</si>
  <si>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</si>
  <si>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</si>
  <si>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</si>
  <si>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</si>
  <si>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</si>
  <si>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</si>
  <si>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</si>
  <si>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</si>
  <si>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</si>
  <si>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</si>
  <si>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</si>
  <si>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</si>
  <si>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</si>
  <si>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</si>
  <si>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</si>
  <si>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</si>
  <si>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</si>
  <si>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</si>
  <si>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</si>
  <si>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</si>
  <si>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</si>
  <si>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</si>
  <si>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</si>
  <si>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</si>
  <si>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</si>
  <si>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</si>
  <si>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</si>
  <si>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</si>
  <si>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</si>
  <si>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</si>
  <si>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</si>
  <si>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</si>
  <si>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</si>
  <si>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</si>
  <si>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</si>
  <si>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</si>
  <si>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</si>
  <si>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</si>
  <si>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</si>
  <si>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</si>
  <si>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</si>
  <si>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</si>
  <si>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</si>
  <si>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</si>
  <si>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</si>
  <si>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</si>
  <si>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</si>
  <si>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</si>
  <si>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</si>
  <si>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</si>
  <si>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</si>
  <si>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</si>
  <si>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</si>
  <si>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</si>
  <si>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</si>
  <si>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</si>
  <si>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</si>
  <si>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</si>
  <si>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</si>
  <si>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</si>
  <si>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</si>
  <si>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</si>
  <si>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</si>
  <si>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</si>
  <si>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</si>
  <si>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</si>
  <si>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</si>
  <si>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</si>
  <si>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</si>
  <si>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</si>
  <si>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</si>
  <si>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</si>
  <si>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</si>
  <si>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</si>
  <si>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</si>
  <si>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</si>
  <si>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</si>
  <si>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</si>
  <si>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</si>
  <si>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</si>
  <si>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</si>
  <si>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</si>
  <si>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</si>
  <si>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</si>
  <si>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</si>
  <si>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</si>
  <si>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</si>
  <si>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</si>
  <si>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</si>
  <si>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</si>
  <si>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</si>
  <si>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</si>
  <si>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</si>
  <si>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</si>
  <si>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</si>
  <si>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</si>
  <si>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</si>
  <si>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</si>
  <si>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</si>
  <si>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</si>
  <si>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</si>
  <si>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</si>
  <si>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</si>
  <si>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</si>
  <si>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</si>
  <si>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</si>
  <si>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</si>
  <si>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</si>
  <si>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</si>
  <si>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</si>
  <si>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</si>
  <si>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</si>
  <si>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</si>
  <si>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</si>
  <si>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</si>
  <si>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</si>
  <si>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</si>
  <si>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</si>
  <si>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</si>
  <si>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</si>
  <si>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</si>
  <si>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</si>
  <si>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</si>
  <si>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</si>
  <si>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</si>
  <si>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</si>
  <si>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</si>
  <si>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</si>
  <si>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</si>
  <si>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</si>
  <si>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</si>
  <si>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</si>
  <si>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</si>
  <si>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</si>
  <si>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</si>
  <si>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</si>
  <si>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</si>
  <si>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</si>
  <si>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</si>
  <si>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</si>
  <si>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</si>
  <si>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</si>
  <si>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</si>
  <si>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</si>
  <si>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</si>
  <si>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</si>
  <si>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</si>
  <si>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</si>
  <si>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</si>
  <si>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</si>
  <si>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</si>
  <si>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</si>
  <si>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</si>
  <si>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</si>
  <si>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</si>
  <si>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</si>
  <si>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</si>
  <si>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</si>
  <si>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</si>
  <si>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</si>
  <si>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</si>
  <si>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</si>
  <si>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</si>
  <si>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</si>
  <si>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</si>
  <si>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</si>
  <si>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</si>
  <si>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</si>
  <si>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</si>
  <si>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</si>
  <si>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</si>
  <si>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</si>
  <si>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</si>
  <si>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</si>
  <si>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</si>
  <si>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</si>
  <si>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</si>
  <si>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</si>
  <si>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</si>
  <si>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</si>
  <si>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</si>
  <si>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</si>
  <si>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</si>
  <si>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</si>
  <si>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</si>
  <si>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</si>
  <si>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</si>
  <si>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</si>
  <si>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</si>
  <si>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</si>
  <si>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</si>
  <si>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</si>
  <si>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</si>
  <si>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</si>
  <si>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</si>
  <si>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</si>
  <si>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</si>
  <si>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</si>
  <si>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</si>
  <si>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</si>
  <si>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</si>
  <si>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</si>
  <si>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</si>
  <si>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</si>
  <si>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</si>
  <si>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</si>
  <si>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</si>
  <si>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</si>
  <si>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</si>
  <si>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</si>
  <si>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</si>
  <si>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</si>
  <si>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</si>
  <si>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</si>
  <si>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</si>
  <si>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</si>
  <si>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</si>
  <si>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</si>
  <si>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</si>
  <si>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</si>
  <si>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</si>
  <si>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</si>
  <si>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</si>
  <si>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</si>
  <si>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</si>
  <si>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</si>
  <si>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</si>
  <si>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</si>
  <si>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</si>
  <si>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</si>
  <si>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</si>
  <si>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</si>
  <si>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</si>
  <si>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</si>
  <si>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</si>
  <si>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</si>
  <si>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</si>
  <si>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</si>
  <si>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</si>
  <si>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</si>
  <si>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</si>
  <si>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</si>
  <si>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</si>
  <si>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</si>
  <si>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</si>
  <si>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</si>
  <si>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</si>
  <si>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</si>
  <si>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</si>
  <si>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</si>
  <si>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</si>
  <si>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</si>
  <si>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</si>
  <si>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</si>
  <si>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</si>
  <si>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</si>
  <si>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</si>
  <si>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</si>
  <si>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</si>
  <si>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</si>
  <si>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</si>
  <si>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</si>
  <si>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</si>
  <si>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</si>
  <si>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</si>
  <si>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</si>
  <si>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</si>
  <si>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</si>
  <si>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</si>
  <si>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</si>
  <si>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</si>
  <si>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</si>
  <si>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</si>
  <si>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</si>
  <si>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</si>
  <si>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</si>
  <si>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</si>
  <si>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</si>
  <si>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</si>
  <si>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</si>
  <si>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</si>
  <si>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</si>
  <si>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</si>
  <si>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</si>
  <si>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</si>
  <si>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</si>
  <si>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</si>
  <si>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</si>
  <si>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</si>
  <si>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</si>
  <si>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</si>
  <si>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</si>
  <si>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</si>
  <si>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</si>
  <si>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</si>
  <si>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</si>
  <si>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</si>
  <si>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</si>
  <si>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</si>
  <si>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</si>
  <si>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</si>
  <si>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</si>
  <si>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</si>
  <si>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</si>
  <si>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</si>
  <si>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</si>
  <si>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</si>
  <si>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</si>
  <si>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</si>
  <si>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</si>
  <si>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</si>
  <si>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</si>
  <si>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</si>
  <si>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</si>
  <si>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</si>
  <si>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</si>
  <si>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</si>
  <si>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</si>
  <si>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</si>
  <si>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</si>
  <si>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</si>
  <si>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</si>
  <si>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</si>
  <si>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</si>
  <si>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</si>
  <si>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</si>
  <si>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</si>
  <si>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</si>
  <si>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</si>
  <si>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</si>
  <si>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</si>
  <si>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</si>
  <si>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</si>
  <si>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</si>
  <si>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</si>
  <si>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</si>
  <si>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</si>
  <si>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</si>
  <si>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</si>
  <si>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</si>
  <si>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</si>
  <si>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</si>
  <si>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</si>
  <si>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</si>
  <si>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</si>
  <si>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</si>
  <si>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</si>
  <si>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</si>
  <si>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</si>
  <si>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</si>
  <si>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</si>
  <si>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</si>
  <si>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</si>
  <si>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</si>
  <si>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</si>
  <si>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</si>
  <si>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</si>
  <si>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</si>
  <si>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</si>
  <si>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</si>
  <si>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</si>
  <si>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</si>
  <si>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</si>
  <si>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</si>
  <si>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</si>
  <si>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</si>
  <si>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</si>
  <si>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</si>
  <si>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</si>
  <si>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</si>
  <si>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</si>
  <si>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</si>
  <si>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</si>
  <si>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</si>
  <si>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</si>
  <si>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</si>
  <si>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</si>
  <si>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</si>
  <si>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</si>
  <si>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</si>
  <si>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</si>
  <si>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</si>
  <si>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</si>
  <si>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</si>
  <si>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</si>
  <si>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</si>
  <si>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</si>
  <si>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</si>
  <si>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</si>
  <si>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</si>
  <si>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</si>
  <si>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</si>
  <si>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</si>
  <si>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</si>
  <si>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</si>
  <si>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</si>
  <si>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</si>
  <si>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</si>
  <si>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</si>
  <si>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</si>
  <si>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</si>
  <si>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</si>
  <si>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</si>
  <si>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</si>
  <si>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</si>
  <si>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</si>
  <si>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</si>
  <si>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</si>
  <si>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</si>
  <si>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</si>
  <si>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</si>
  <si>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</si>
  <si>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</si>
  <si>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</si>
  <si>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</si>
  <si>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</si>
  <si>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</si>
  <si>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</si>
  <si>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</si>
  <si>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</si>
  <si>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</si>
  <si>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</si>
  <si>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</si>
  <si>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</si>
  <si>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</si>
  <si>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</si>
  <si>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</si>
  <si>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</si>
  <si>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</si>
  <si>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</si>
  <si>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</si>
  <si>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</si>
  <si>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</si>
  <si>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</si>
  <si>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</si>
  <si>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</si>
  <si>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</si>
  <si>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</si>
  <si>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</si>
  <si>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</si>
  <si>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</si>
  <si>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</si>
  <si>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</si>
  <si>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</si>
  <si>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</si>
  <si>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</si>
  <si>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</si>
  <si>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</si>
  <si>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</si>
  <si>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</si>
  <si>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</si>
  <si>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</si>
  <si>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</si>
  <si>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</si>
  <si>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</si>
  <si>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</si>
  <si>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</si>
  <si>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</si>
  <si>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</si>
  <si>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</si>
  <si>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</si>
  <si>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</si>
  <si>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</si>
  <si>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</si>
  <si>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</si>
  <si>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</si>
  <si>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</si>
  <si>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</si>
  <si>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</si>
  <si>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</si>
  <si>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</si>
  <si>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</si>
  <si>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</si>
  <si>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</si>
  <si>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</si>
  <si>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</si>
  <si>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</si>
  <si>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</si>
  <si>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</si>
  <si>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</si>
  <si>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</si>
  <si>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</si>
  <si>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</si>
  <si>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</si>
  <si>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</si>
  <si>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</si>
  <si>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</si>
  <si>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</si>
  <si>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</si>
  <si>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</si>
  <si>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</si>
  <si>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</si>
  <si>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</si>
  <si>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</si>
  <si>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</si>
  <si>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</si>
  <si>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</si>
  <si>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</si>
  <si>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</si>
  <si>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</si>
  <si>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</si>
  <si>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</si>
  <si>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</si>
  <si>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</si>
  <si>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</si>
  <si>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</si>
  <si>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</si>
  <si>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</si>
  <si>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</si>
  <si>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</si>
  <si>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</si>
  <si>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</si>
  <si>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</si>
  <si>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</si>
  <si>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</si>
  <si>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</si>
  <si>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</si>
  <si>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</si>
  <si>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</si>
  <si>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</si>
  <si>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</si>
  <si>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</si>
  <si>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</si>
  <si>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</si>
  <si>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</si>
  <si>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</si>
  <si>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</si>
  <si>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</si>
  <si>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</si>
  <si>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</si>
  <si>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</si>
  <si>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</si>
  <si>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</si>
  <si>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</si>
  <si>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</si>
  <si>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</si>
  <si>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</si>
  <si>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</si>
  <si>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</si>
  <si>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</si>
  <si>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</si>
  <si>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</si>
  <si>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</si>
  <si>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</si>
  <si>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</si>
  <si>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</si>
  <si>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</si>
  <si>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</si>
  <si>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</si>
  <si>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</si>
  <si>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</si>
  <si>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</si>
  <si>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</si>
  <si>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</si>
  <si>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</si>
  <si>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</si>
  <si>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</si>
  <si>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</si>
  <si>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</si>
  <si>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</si>
  <si>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</si>
  <si>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</si>
  <si>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</si>
  <si>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</si>
  <si>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</si>
  <si>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</si>
  <si>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</si>
  <si>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</si>
  <si>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</si>
  <si>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</si>
  <si>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</si>
  <si>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</si>
  <si>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</si>
  <si>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</si>
  <si>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</si>
  <si>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</si>
  <si>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</si>
  <si>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</si>
  <si>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</si>
  <si>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</si>
  <si>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</si>
  <si>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</si>
  <si>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</si>
  <si>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</si>
  <si>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</si>
  <si>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</si>
  <si>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</si>
  <si>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</si>
  <si>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</si>
  <si>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</si>
  <si>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</si>
  <si>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</si>
  <si>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</si>
  <si>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</si>
  <si>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</si>
  <si>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</si>
  <si>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</si>
  <si>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</si>
  <si>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</si>
  <si>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</si>
  <si>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</si>
  <si>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</si>
  <si>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</si>
  <si>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</si>
  <si>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</si>
  <si>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</si>
  <si>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</si>
  <si>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</si>
  <si>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</si>
  <si>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</si>
  <si>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</si>
  <si>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</si>
  <si>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</si>
  <si>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</si>
  <si>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</si>
  <si>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</si>
  <si>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</si>
  <si>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</si>
  <si>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</si>
  <si>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</si>
  <si>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</si>
  <si>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</si>
  <si>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</si>
  <si>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</si>
  <si>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</si>
  <si>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</si>
  <si>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</si>
  <si>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</si>
  <si>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</si>
  <si>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</si>
  <si>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</si>
  <si>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</si>
  <si>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</si>
  <si>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</si>
  <si>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</si>
  <si>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</si>
  <si>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</si>
  <si>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</si>
  <si>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</si>
  <si>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</si>
  <si>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</si>
  <si>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</si>
  <si>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</si>
  <si>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</si>
  <si>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</si>
  <si>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</si>
  <si>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</si>
  <si>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</si>
  <si>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</si>
  <si>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</si>
  <si>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</si>
  <si>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</si>
  <si>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</si>
  <si>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</si>
  <si>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</si>
  <si>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</si>
  <si>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</si>
  <si>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</si>
  <si>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</si>
  <si>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</si>
  <si>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</si>
  <si>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</si>
  <si>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</si>
  <si>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</si>
  <si>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</si>
  <si>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</si>
  <si>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</si>
  <si>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</si>
  <si>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</si>
  <si>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</si>
  <si>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</si>
  <si>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</si>
  <si>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</si>
  <si>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</si>
  <si>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</si>
  <si>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</si>
  <si>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</si>
  <si>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</si>
  <si>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</si>
  <si>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</si>
  <si>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</si>
  <si>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</si>
  <si>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</si>
  <si>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</si>
  <si>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</si>
  <si>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</si>
  <si>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</si>
  <si>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</si>
  <si>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</si>
  <si>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</si>
  <si>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</si>
  <si>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</si>
  <si>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</si>
  <si>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</si>
  <si>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</si>
  <si>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</si>
  <si>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</si>
  <si>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</si>
  <si>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</si>
  <si>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</si>
  <si>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</si>
  <si>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</si>
  <si>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</si>
  <si>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</si>
  <si>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</si>
  <si>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</si>
  <si>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</si>
  <si>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</si>
  <si>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</si>
  <si>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</si>
  <si>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</si>
  <si>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</si>
  <si>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</si>
  <si>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</si>
  <si>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</si>
  <si>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</si>
  <si>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</si>
  <si>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</si>
  <si>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</si>
  <si>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</si>
  <si>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</si>
  <si>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</si>
  <si>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</si>
  <si>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</si>
  <si>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</si>
  <si>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</si>
  <si>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</si>
  <si>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</si>
  <si>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</si>
  <si>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</si>
  <si>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</si>
  <si>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</si>
  <si>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</si>
  <si>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</si>
  <si>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</si>
  <si>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</si>
  <si>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</si>
  <si>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</si>
  <si>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</si>
  <si>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</si>
  <si>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</si>
  <si>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</si>
  <si>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</si>
  <si>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</si>
  <si>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</si>
  <si>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</si>
  <si>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</si>
  <si>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</si>
  <si>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</si>
  <si>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</si>
  <si>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</si>
  <si>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</si>
  <si>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</si>
  <si>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</si>
  <si>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</si>
  <si>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</si>
  <si>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</si>
  <si>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</si>
  <si>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</si>
  <si>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</si>
  <si>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</si>
  <si>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</si>
  <si>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</si>
  <si>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</si>
  <si>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</si>
  <si>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</si>
  <si>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</si>
  <si>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</si>
  <si>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</si>
  <si>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</si>
  <si>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</si>
  <si>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</si>
  <si>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</si>
  <si>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</si>
  <si>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</si>
  <si>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</si>
  <si>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</si>
  <si>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</si>
  <si>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</si>
  <si>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</si>
  <si>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</si>
  <si>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</si>
  <si>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</si>
  <si>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</si>
  <si>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</si>
  <si>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</si>
  <si>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</si>
  <si>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</si>
  <si>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</si>
  <si>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</si>
  <si>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</si>
  <si>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</si>
  <si>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</si>
  <si>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</si>
  <si>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</si>
  <si>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</si>
  <si>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</si>
  <si>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</si>
  <si>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</si>
  <si>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</si>
  <si>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</si>
  <si>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</si>
  <si>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</si>
  <si>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</si>
  <si>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</si>
  <si>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</si>
  <si>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</si>
  <si>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</si>
  <si>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</si>
  <si>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</si>
  <si>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</si>
  <si>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</si>
  <si>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</si>
  <si>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</si>
  <si>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</si>
  <si>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</si>
  <si>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</si>
  <si>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</si>
  <si>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</si>
  <si>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</si>
  <si>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</si>
  <si>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</si>
  <si>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</si>
  <si>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</si>
  <si>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</si>
  <si>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</si>
  <si>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</si>
  <si>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</si>
  <si>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</si>
  <si>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</si>
  <si>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</si>
  <si>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</si>
  <si>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</si>
  <si>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</si>
  <si>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</si>
  <si>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</si>
  <si>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</si>
  <si>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</si>
  <si>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</si>
  <si>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</si>
  <si>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</si>
  <si>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</si>
  <si>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</si>
  <si>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</si>
  <si>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</si>
  <si>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</si>
  <si>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</si>
  <si>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</si>
  <si>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</si>
  <si>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</si>
  <si>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</si>
  <si>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</si>
  <si>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</si>
  <si>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</si>
  <si>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</si>
  <si>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</si>
  <si>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</si>
  <si>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</si>
  <si>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</si>
  <si>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</si>
  <si>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</si>
  <si>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</si>
  <si>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</si>
  <si>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</si>
  <si>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</si>
  <si>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</si>
  <si>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</si>
  <si>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</si>
  <si>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</si>
  <si>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</si>
  <si>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</si>
  <si>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</si>
  <si>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</si>
  <si>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</si>
  <si>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</si>
  <si>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</si>
  <si>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</si>
  <si>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</si>
  <si>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</si>
  <si>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</si>
  <si>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</si>
  <si>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</si>
  <si>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</si>
  <si>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</si>
  <si>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</si>
  <si>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</si>
  <si>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</si>
  <si>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</si>
  <si>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</si>
  <si>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</si>
  <si>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</si>
  <si>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</si>
  <si>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</si>
  <si>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</si>
  <si>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</si>
  <si>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</si>
  <si>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</si>
  <si>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</si>
  <si>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</si>
  <si>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</si>
  <si>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</si>
  <si>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</si>
  <si>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</si>
  <si>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</si>
  <si>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</si>
  <si>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</si>
  <si>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</si>
  <si>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</si>
  <si>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</si>
  <si>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</si>
  <si>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</si>
  <si>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</si>
  <si>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</si>
  <si>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</si>
  <si>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</si>
  <si>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</si>
  <si>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</si>
  <si>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</si>
  <si>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</si>
  <si>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</si>
  <si>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</si>
  <si>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</si>
  <si>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</si>
  <si>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</si>
  <si>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</si>
  <si>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</si>
  <si>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</si>
  <si>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</si>
  <si>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</si>
  <si>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</si>
  <si>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</si>
  <si>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</si>
  <si>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</si>
  <si>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</si>
  <si>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</si>
  <si>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</si>
  <si>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</si>
  <si>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</si>
  <si>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</si>
  <si>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</si>
  <si>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</si>
  <si>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</si>
  <si>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</si>
  <si>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</si>
  <si>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</si>
  <si>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</si>
  <si>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</si>
  <si>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</si>
  <si>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</si>
  <si>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</si>
  <si>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</si>
  <si>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</si>
  <si>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</si>
  <si>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</si>
  <si>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</si>
  <si>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</si>
  <si>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</si>
  <si>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</si>
  <si>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</si>
  <si>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</si>
  <si>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</si>
  <si>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</si>
  <si>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</si>
  <si>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</si>
  <si>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</si>
  <si>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</si>
  <si>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</si>
  <si>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</si>
  <si>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</si>
  <si>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</si>
  <si>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</si>
  <si>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</si>
  <si>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</si>
  <si>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</si>
  <si>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</si>
  <si>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</si>
  <si>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</si>
  <si>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</si>
  <si>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</si>
  <si>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</si>
  <si>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</si>
  <si>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</si>
  <si>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</si>
  <si>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</si>
  <si>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</si>
  <si>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</si>
  <si>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</si>
  <si>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</si>
  <si>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</si>
  <si>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</si>
  <si>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</si>
  <si>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</si>
  <si>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</si>
  <si>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</si>
  <si>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</si>
  <si>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</si>
  <si>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</si>
  <si>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</si>
  <si>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</si>
  <si>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</si>
  <si>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</si>
  <si>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</si>
  <si>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</si>
  <si>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</si>
  <si>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</si>
  <si>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</si>
  <si>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</si>
  <si>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</si>
  <si>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</si>
  <si>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</si>
  <si>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</si>
  <si>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</si>
  <si>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</si>
  <si>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</si>
  <si>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</si>
  <si>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</si>
  <si>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</si>
  <si>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</si>
  <si>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</si>
  <si>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</si>
  <si>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</si>
  <si>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</si>
  <si>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</si>
  <si>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</si>
  <si>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</si>
  <si>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</si>
  <si>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</si>
  <si>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</si>
  <si>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</si>
  <si>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</si>
  <si>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</si>
  <si>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</si>
  <si>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</si>
  <si>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</si>
  <si>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</si>
  <si>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</si>
  <si>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</si>
  <si>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</si>
  <si>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</si>
  <si>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</si>
  <si>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</si>
  <si>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</si>
  <si>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</si>
  <si>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</si>
  <si>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</si>
  <si>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</si>
  <si>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</si>
  <si>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</si>
  <si>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</si>
  <si>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</si>
  <si>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</si>
  <si>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</si>
  <si>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</si>
  <si>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</si>
  <si>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</si>
  <si>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</si>
  <si>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</si>
  <si>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</si>
  <si>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</si>
  <si>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</si>
  <si>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</si>
  <si>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</si>
  <si>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</si>
  <si>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</si>
  <si>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</si>
  <si>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</si>
  <si>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</si>
  <si>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</si>
  <si>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</si>
  <si>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</si>
  <si>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</si>
  <si>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</si>
  <si>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</si>
  <si>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</si>
  <si>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</si>
  <si>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</si>
  <si>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</si>
  <si>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</si>
  <si>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</si>
  <si>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</si>
  <si>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</si>
  <si>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</si>
  <si>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</si>
  <si>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</si>
  <si>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</si>
  <si>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</si>
  <si>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</si>
  <si>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</si>
  <si>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</si>
  <si>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</si>
  <si>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</si>
  <si>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</si>
  <si>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</si>
  <si>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</si>
  <si>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</si>
  <si>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</si>
  <si>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</si>
  <si>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</si>
  <si>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</si>
  <si>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</si>
  <si>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</si>
  <si>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</si>
  <si>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</si>
  <si>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</si>
  <si>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</si>
  <si>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</si>
  <si>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</si>
  <si>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</si>
  <si>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</si>
  <si>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</si>
  <si>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</si>
  <si>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</si>
  <si>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</si>
  <si>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</si>
  <si>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</si>
  <si>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</si>
  <si>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</si>
  <si>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</si>
  <si>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</si>
  <si>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</si>
  <si>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</si>
  <si>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</si>
  <si>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</si>
  <si>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</si>
  <si>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</si>
  <si>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</si>
  <si>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</si>
  <si>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</si>
  <si>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</si>
  <si>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</si>
  <si>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</si>
  <si>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</si>
  <si>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</si>
  <si>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</si>
  <si>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</si>
  <si>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</si>
  <si>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</si>
  <si>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</si>
  <si>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</si>
  <si>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</si>
  <si>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</si>
  <si>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</si>
  <si>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</si>
  <si>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</si>
  <si>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</si>
  <si>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</si>
  <si>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</si>
  <si>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</si>
  <si>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</si>
  <si>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</si>
  <si>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</si>
  <si>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</si>
  <si>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</si>
  <si>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</si>
  <si>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</si>
  <si>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</si>
  <si>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</si>
  <si>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</si>
  <si>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</si>
  <si>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</si>
  <si>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</si>
  <si>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</si>
  <si>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</si>
  <si>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</si>
  <si>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</si>
  <si>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</si>
  <si>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</si>
  <si>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</si>
  <si>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</si>
  <si>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</si>
  <si>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</si>
  <si>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</si>
  <si>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</si>
  <si>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</si>
  <si>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</si>
  <si>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</si>
  <si>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</si>
  <si>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</si>
  <si>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</si>
  <si>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</si>
  <si>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</si>
  <si>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</si>
  <si>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</si>
  <si>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</si>
  <si>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</si>
  <si>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</si>
  <si>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</si>
  <si>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</si>
  <si>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</si>
  <si>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</si>
  <si>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</si>
  <si>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</si>
  <si>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</si>
  <si>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</si>
  <si>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</si>
  <si>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</si>
  <si>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</si>
  <si>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</si>
  <si>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</si>
  <si>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</si>
  <si>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</si>
  <si>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</si>
  <si>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</si>
  <si>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</si>
  <si>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</si>
  <si>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</si>
  <si>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</si>
  <si>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</si>
  <si>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</si>
  <si>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</si>
  <si>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</si>
  <si>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</si>
  <si>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</si>
  <si>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</si>
  <si>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</si>
  <si>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</si>
  <si>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</si>
  <si>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</si>
  <si>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</si>
  <si>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</si>
  <si>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</si>
  <si>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</si>
  <si>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</si>
  <si>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</si>
  <si>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</si>
  <si>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</si>
  <si>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</si>
  <si>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</si>
  <si>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</si>
  <si>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</si>
  <si>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</si>
  <si>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</si>
  <si>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</si>
  <si>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</si>
  <si>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</si>
  <si>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</si>
  <si>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</si>
  <si>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</si>
  <si>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</si>
  <si>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</si>
  <si>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</si>
  <si>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</si>
  <si>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</si>
  <si>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</si>
  <si>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</si>
  <si>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</si>
  <si>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</si>
  <si>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</si>
  <si>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</si>
  <si>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</si>
  <si>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</si>
  <si>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</si>
  <si>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</si>
  <si>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</si>
  <si>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</si>
  <si>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</si>
  <si>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</si>
  <si>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</si>
  <si>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</si>
  <si>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</si>
  <si>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</si>
  <si>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</si>
  <si>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</si>
  <si>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</si>
  <si>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</si>
  <si>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</si>
  <si>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</si>
  <si>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</si>
  <si>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</si>
  <si>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</si>
  <si>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</si>
  <si>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</si>
  <si>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</si>
  <si>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</si>
  <si>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</si>
  <si>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</si>
  <si>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</si>
  <si>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</si>
  <si>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</si>
  <si>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</si>
  <si>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</si>
  <si>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</si>
  <si>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</si>
  <si>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</si>
  <si>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</si>
  <si>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</si>
  <si>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</si>
  <si>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</si>
  <si>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</si>
  <si>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</si>
  <si>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</si>
  <si>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</si>
  <si>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</si>
  <si>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</si>
  <si>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</si>
  <si>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</si>
  <si>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</si>
  <si>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</si>
  <si>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</si>
  <si>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</si>
  <si>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</si>
  <si>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</si>
  <si>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</si>
  <si>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</si>
  <si>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</si>
  <si>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</si>
  <si>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</si>
  <si>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</si>
  <si>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</si>
  <si>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</si>
  <si>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</si>
  <si>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</si>
  <si>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</si>
  <si>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</si>
  <si>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</si>
  <si>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</si>
  <si>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</si>
  <si>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</si>
  <si>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</si>
  <si>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</si>
  <si>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</si>
  <si>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</si>
  <si>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</si>
  <si>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</si>
  <si>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</si>
  <si>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</si>
  <si>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</si>
  <si>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</si>
  <si>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</si>
  <si>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</si>
  <si>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</si>
  <si>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</si>
  <si>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</si>
  <si>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</si>
  <si>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</si>
  <si>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</si>
  <si>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</si>
  <si>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</si>
  <si>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</si>
  <si>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</si>
  <si>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</si>
  <si>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</si>
  <si>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</si>
  <si>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</si>
  <si>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</si>
  <si>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</si>
  <si>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</si>
  <si>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</si>
  <si>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</si>
  <si>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</si>
  <si>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</si>
  <si>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</si>
  <si>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</si>
  <si>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</si>
  <si>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</si>
  <si>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</si>
  <si>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</si>
  <si>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</si>
  <si>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</si>
  <si>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</si>
  <si>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</si>
  <si>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</si>
  <si>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</si>
  <si>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</si>
  <si>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</si>
  <si>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</si>
  <si>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</si>
  <si>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</si>
  <si>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</si>
  <si>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</si>
  <si>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</si>
  <si>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</si>
  <si>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</si>
  <si>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</si>
  <si>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</si>
  <si>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</si>
  <si>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</si>
  <si>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</si>
  <si>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</si>
  <si>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</si>
  <si>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</si>
  <si>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</si>
  <si>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</si>
  <si>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</si>
  <si>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</si>
  <si>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</si>
  <si>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</si>
  <si>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</si>
  <si>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</si>
  <si>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</si>
  <si>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</si>
  <si>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</si>
  <si>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</si>
  <si>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</si>
  <si>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</si>
  <si>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</si>
  <si>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</si>
  <si>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</si>
  <si>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</si>
  <si>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</si>
  <si>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</si>
  <si>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</si>
  <si>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</si>
  <si>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</si>
  <si>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</si>
  <si>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</si>
  <si>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</si>
  <si>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</si>
  <si>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</si>
  <si>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</si>
  <si>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</si>
  <si>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</si>
  <si>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</si>
  <si>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</si>
  <si>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</si>
  <si>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</si>
  <si>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</si>
  <si>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</si>
  <si>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</si>
  <si>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</si>
  <si>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</si>
  <si>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</si>
  <si>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</si>
  <si>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</si>
  <si>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</si>
  <si>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</si>
  <si>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</si>
  <si>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</si>
  <si>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</si>
  <si>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</si>
  <si>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</si>
  <si>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</si>
  <si>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</si>
  <si>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</si>
  <si>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</si>
  <si>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</si>
  <si>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</si>
  <si>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</si>
  <si>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</si>
  <si>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</si>
  <si>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</si>
  <si>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</si>
  <si>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</si>
  <si>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</si>
  <si>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</si>
  <si>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</si>
  <si>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</si>
  <si>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</si>
  <si>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</si>
  <si>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</si>
  <si>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</si>
  <si>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</si>
  <si>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</si>
  <si>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</si>
  <si>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</si>
  <si>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</si>
  <si>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</si>
  <si>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</si>
  <si>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</si>
  <si>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</si>
  <si>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</si>
  <si>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</si>
  <si>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</si>
  <si>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</si>
  <si>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</si>
  <si>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</si>
  <si>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</si>
  <si>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</si>
  <si>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</si>
  <si>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</si>
  <si>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</si>
  <si>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</si>
  <si>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</si>
  <si>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</si>
  <si>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</si>
  <si>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</si>
  <si>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</si>
  <si>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</si>
  <si>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</si>
  <si>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</si>
  <si>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</si>
  <si>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</si>
  <si>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</si>
  <si>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</si>
  <si>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</si>
  <si>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</si>
  <si>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</si>
  <si>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</si>
  <si>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</si>
  <si>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</si>
  <si>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</si>
  <si>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</si>
  <si>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</si>
  <si>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</si>
  <si>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</si>
  <si>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</si>
  <si>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</si>
  <si>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</si>
  <si>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</si>
  <si>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</si>
  <si>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</si>
  <si>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</si>
  <si>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</si>
  <si>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</si>
  <si>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</si>
  <si>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</si>
  <si>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</si>
  <si>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</si>
  <si>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</si>
  <si>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</si>
  <si>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</si>
  <si>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</si>
  <si>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</si>
  <si>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</si>
  <si>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</si>
  <si>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</si>
  <si>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</si>
  <si>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</si>
  <si>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</si>
  <si>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</si>
  <si>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</si>
  <si>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</si>
  <si>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</si>
  <si>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</si>
  <si>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</si>
  <si>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</si>
  <si>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</si>
  <si>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</si>
  <si>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</si>
  <si>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</si>
  <si>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</si>
  <si>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</si>
  <si>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</si>
  <si>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</si>
  <si>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</si>
  <si>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</si>
  <si>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</si>
  <si>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</si>
  <si>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</si>
  <si>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</si>
  <si>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</si>
  <si>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</si>
  <si>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</si>
  <si>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</si>
  <si>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</si>
  <si>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</si>
  <si>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</si>
  <si>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</si>
  <si>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</si>
  <si>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</si>
  <si>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</si>
  <si>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</si>
  <si>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</si>
  <si>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</si>
  <si>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</si>
  <si>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</si>
  <si>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</si>
  <si>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</si>
  <si>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</si>
  <si>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</si>
  <si>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</si>
  <si>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</si>
  <si>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</si>
  <si>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</si>
  <si>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</si>
  <si>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</si>
  <si>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</si>
  <si>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</si>
  <si>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</si>
  <si>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</si>
  <si>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</si>
  <si>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</si>
  <si>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</si>
  <si>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</si>
  <si>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</si>
  <si>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</si>
  <si>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</si>
  <si>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</si>
  <si>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</si>
  <si>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</si>
  <si>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</si>
  <si>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</si>
  <si>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</si>
  <si>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</si>
  <si>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</si>
  <si>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</si>
  <si>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</si>
  <si>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</si>
  <si>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</si>
  <si>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</si>
  <si>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</si>
  <si>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</si>
  <si>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</si>
  <si>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</si>
  <si>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</si>
  <si>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</si>
  <si>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</si>
  <si>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</si>
  <si>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</si>
  <si>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</si>
  <si>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</si>
  <si>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</si>
  <si>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</si>
  <si>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</si>
  <si>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</si>
  <si>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</si>
  <si>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</si>
  <si>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</si>
  <si>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</si>
  <si>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</si>
  <si>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</si>
  <si>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</si>
  <si>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</si>
  <si>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</si>
  <si>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</si>
  <si>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</si>
  <si>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</si>
  <si>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</si>
  <si>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</si>
  <si>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</si>
  <si>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</si>
  <si>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</si>
  <si>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</si>
  <si>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</si>
  <si>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</si>
  <si>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</si>
  <si>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</si>
  <si>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</si>
  <si>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</si>
  <si>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</si>
  <si>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</si>
  <si>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</si>
  <si>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</si>
  <si>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</si>
  <si>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</si>
  <si>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</si>
  <si>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</si>
  <si>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</si>
  <si>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</si>
  <si>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</si>
  <si>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</si>
  <si>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</si>
  <si>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</si>
  <si>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</si>
  <si>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</si>
  <si>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</si>
  <si>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</si>
  <si>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</si>
  <si>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</si>
  <si>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</si>
  <si>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</si>
  <si>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</si>
  <si>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</si>
  <si>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</si>
  <si>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</si>
  <si>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</si>
  <si>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</si>
  <si>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</si>
  <si>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</si>
  <si>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</si>
  <si>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</si>
  <si>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</si>
  <si>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</si>
  <si>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</si>
  <si>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</si>
  <si>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</si>
  <si>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</si>
  <si>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</si>
  <si>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</si>
  <si>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</si>
  <si>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</si>
  <si>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</si>
  <si>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</si>
  <si>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</si>
  <si>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</si>
  <si>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</si>
  <si>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</si>
  <si>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</si>
  <si>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</si>
  <si>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</si>
  <si>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</si>
  <si>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</si>
  <si>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</si>
  <si>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</si>
  <si>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</si>
  <si>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</si>
  <si>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</si>
  <si>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</si>
  <si>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</si>
  <si>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</si>
  <si>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</si>
  <si>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</si>
  <si>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</si>
  <si>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</si>
  <si>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</si>
  <si>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</si>
  <si>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</si>
  <si>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</si>
  <si>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</si>
  <si>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</si>
  <si>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</si>
  <si>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</si>
  <si>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</si>
  <si>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</si>
  <si>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</si>
  <si>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</si>
  <si>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</si>
  <si>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</si>
  <si>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</si>
  <si>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</si>
  <si>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</si>
  <si>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</si>
  <si>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</si>
  <si>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</si>
  <si>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</si>
  <si>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</si>
  <si>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</si>
  <si>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</si>
  <si>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</si>
  <si>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</si>
  <si>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</si>
  <si>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</si>
  <si>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</si>
  <si>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</si>
  <si>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</si>
  <si>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</si>
  <si>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</si>
  <si>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</si>
  <si>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</si>
  <si>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</si>
  <si>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</si>
  <si>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</si>
  <si>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</si>
  <si>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</si>
  <si>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</si>
  <si>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</si>
  <si>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</si>
  <si>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</si>
  <si>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</si>
  <si>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</si>
  <si>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</si>
  <si>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</si>
  <si>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</si>
  <si>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</si>
  <si>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</si>
  <si>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</si>
  <si>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</si>
  <si>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</si>
  <si>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</si>
  <si>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</si>
  <si>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</si>
  <si>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</si>
  <si>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</si>
  <si>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</si>
  <si>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</si>
  <si>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</si>
  <si>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</si>
  <si>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</si>
  <si>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</si>
  <si>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</si>
  <si>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</si>
  <si>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</si>
  <si>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</si>
  <si>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</si>
  <si>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</si>
  <si>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</si>
  <si>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</si>
  <si>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</si>
  <si>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</si>
  <si>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</si>
  <si>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</si>
  <si>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</si>
  <si>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</si>
  <si>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</si>
  <si>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</si>
  <si>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</si>
  <si>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</si>
  <si>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</si>
  <si>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</si>
  <si>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</si>
  <si>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</si>
  <si>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</si>
  <si>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</si>
  <si>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</si>
  <si>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</si>
  <si>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</si>
  <si>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</si>
  <si>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</si>
  <si>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</si>
  <si>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</si>
  <si>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</si>
  <si>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</si>
  <si>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</si>
  <si>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</si>
  <si>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</si>
  <si>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</si>
  <si>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</si>
  <si>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</si>
  <si>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</si>
  <si>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</si>
  <si>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</si>
  <si>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</si>
  <si>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</si>
  <si>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</si>
  <si>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</si>
  <si>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</si>
  <si>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</si>
  <si>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</si>
  <si>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</si>
  <si>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</si>
  <si>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</si>
  <si>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</si>
  <si>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</si>
  <si>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</si>
  <si>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</si>
  <si>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</si>
  <si>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</si>
  <si>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</si>
  <si>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</si>
  <si>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</si>
  <si>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</si>
  <si>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</si>
  <si>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</si>
  <si>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</si>
  <si>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</si>
  <si>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</si>
  <si>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</si>
  <si>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</si>
  <si>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</si>
  <si>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</si>
  <si>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</si>
  <si>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</si>
  <si>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</si>
  <si>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</si>
  <si>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</si>
  <si>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</si>
  <si>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</si>
  <si>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</si>
  <si>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</si>
  <si>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</si>
  <si>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</si>
  <si>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</si>
  <si>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</si>
  <si>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</si>
  <si>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</si>
  <si>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</si>
  <si>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</si>
  <si>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</si>
  <si>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</si>
  <si>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</si>
  <si>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</si>
  <si>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</si>
  <si>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</si>
  <si>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</si>
  <si>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</si>
  <si>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</si>
  <si>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</si>
  <si>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</si>
  <si>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</si>
  <si>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</si>
  <si>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</si>
  <si>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</si>
  <si>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</si>
  <si>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</si>
  <si>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</si>
  <si>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</si>
  <si>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</si>
  <si>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</si>
  <si>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</si>
  <si>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</si>
  <si>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</si>
  <si>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</si>
  <si>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</si>
  <si>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</si>
  <si>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</si>
  <si>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</si>
  <si>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</si>
  <si>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</si>
  <si>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</si>
  <si>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</si>
  <si>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</si>
  <si>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</si>
  <si>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</si>
  <si>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</si>
  <si>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</si>
  <si>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</si>
  <si>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</si>
  <si>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</si>
  <si>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</si>
  <si>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</si>
  <si>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</si>
  <si>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</si>
  <si>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</si>
  <si>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</si>
  <si>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</si>
  <si>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</si>
  <si>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</si>
  <si>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</si>
  <si>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</si>
  <si>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</si>
  <si>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</si>
  <si>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</si>
  <si>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</si>
  <si>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</si>
  <si>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</si>
  <si>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</si>
  <si>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</si>
  <si>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</si>
  <si>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</si>
  <si>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</si>
  <si>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</si>
  <si>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</si>
  <si>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</si>
  <si>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</si>
  <si>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</si>
  <si>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</si>
  <si>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</si>
  <si>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</si>
  <si>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</si>
  <si>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</si>
  <si>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</si>
  <si>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</si>
  <si>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</si>
  <si>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</si>
  <si>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</si>
  <si>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</si>
  <si>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</si>
  <si>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</si>
  <si>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</si>
  <si>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</si>
  <si>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</si>
  <si>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</si>
  <si>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</si>
  <si>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</si>
  <si>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</si>
  <si>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</si>
  <si>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</si>
  <si>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</si>
  <si>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</si>
  <si>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</si>
  <si>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</si>
  <si>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</si>
  <si>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</si>
  <si>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</si>
  <si>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</si>
  <si>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</si>
  <si>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</si>
  <si>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</si>
  <si>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</si>
  <si>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</si>
  <si>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</si>
  <si>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</si>
  <si>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</si>
  <si>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</si>
  <si>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</si>
  <si>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</si>
  <si>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</si>
  <si>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</si>
  <si>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</si>
  <si>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</si>
  <si>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</si>
  <si>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</si>
  <si>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</si>
  <si>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</si>
  <si>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</si>
  <si>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</si>
  <si>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</si>
  <si>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</si>
  <si>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</si>
  <si>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</si>
  <si>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</si>
  <si>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</si>
  <si>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</si>
  <si>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</si>
  <si>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</si>
  <si>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</si>
  <si>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</si>
  <si>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</si>
  <si>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</si>
  <si>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</si>
  <si>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</si>
  <si>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</si>
  <si>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</si>
  <si>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</si>
  <si>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</si>
  <si>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</si>
  <si>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</si>
  <si>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</si>
  <si>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</si>
  <si>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</si>
  <si>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</si>
  <si>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</si>
  <si>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</si>
  <si>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</si>
  <si>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</si>
  <si>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</si>
  <si>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</si>
  <si>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</si>
  <si>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</si>
  <si>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</si>
  <si>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</si>
  <si>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</si>
  <si>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</si>
  <si>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</si>
  <si>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</si>
  <si>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</si>
  <si>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</si>
  <si>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</si>
  <si>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</si>
  <si>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</si>
  <si>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</si>
  <si>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</si>
  <si>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</si>
  <si>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</si>
  <si>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</si>
  <si>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</si>
  <si>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</si>
  <si>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</si>
  <si>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</si>
  <si>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</si>
  <si>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</si>
  <si>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</si>
  <si>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</si>
  <si>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</si>
  <si>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</si>
  <si>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</si>
  <si>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</si>
  <si>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</si>
  <si>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</si>
  <si>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</si>
  <si>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</si>
  <si>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</si>
  <si>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</si>
  <si>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</si>
  <si>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</si>
  <si>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</si>
  <si>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</si>
  <si>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</si>
  <si>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</si>
  <si>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</si>
  <si>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</si>
  <si>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</si>
  <si>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</si>
  <si>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</si>
  <si>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</si>
  <si>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</si>
  <si>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</si>
  <si>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</si>
  <si>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</si>
  <si>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</si>
  <si>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</si>
  <si>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</si>
  <si>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</si>
  <si>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</si>
  <si>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</si>
  <si>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</si>
  <si>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</si>
  <si>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</si>
  <si>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</si>
  <si>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</si>
  <si>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</si>
  <si>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</si>
  <si>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</si>
  <si>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</si>
  <si>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</si>
  <si>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</si>
  <si>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</si>
  <si>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</si>
  <si>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</si>
  <si>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</si>
  <si>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</si>
  <si>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</si>
  <si>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</si>
  <si>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</si>
  <si>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</si>
  <si>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</si>
  <si>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</si>
  <si>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</si>
  <si>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</si>
  <si>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</si>
  <si>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</si>
  <si>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</si>
  <si>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</si>
  <si>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</si>
  <si>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</si>
  <si>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</si>
  <si>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</si>
  <si>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</si>
  <si>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</si>
  <si>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</si>
  <si>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</si>
  <si>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</si>
  <si>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</si>
  <si>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</si>
  <si>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</si>
  <si>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</si>
  <si>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</si>
  <si>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</si>
  <si>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</si>
  <si>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</si>
  <si>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</si>
  <si>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</si>
  <si>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</si>
  <si>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</si>
  <si>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</si>
  <si>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</si>
  <si>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</si>
  <si>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</si>
  <si>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</si>
  <si>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</si>
  <si>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</si>
  <si>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</si>
  <si>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</si>
  <si>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</si>
  <si>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</si>
  <si>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</si>
  <si>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</si>
  <si>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</si>
  <si>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</si>
  <si>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</si>
  <si>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</si>
  <si>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</si>
  <si>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</si>
  <si>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</si>
  <si>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</si>
  <si>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</si>
  <si>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</si>
  <si>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</si>
  <si>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</si>
  <si>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</si>
  <si>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</si>
  <si>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</si>
  <si>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</si>
  <si>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</si>
  <si>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</si>
  <si>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</si>
  <si>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</si>
  <si>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</si>
  <si>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</si>
  <si>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</si>
  <si>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</si>
  <si>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</si>
  <si>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</si>
  <si>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</si>
  <si>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</si>
  <si>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</si>
  <si>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</si>
  <si>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</si>
  <si>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</si>
  <si>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</si>
  <si>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</si>
  <si>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</si>
  <si>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</si>
  <si>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</si>
  <si>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</si>
  <si>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</si>
  <si>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</si>
  <si>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</si>
  <si>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</si>
  <si>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</si>
  <si>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</si>
  <si>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</si>
  <si>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</si>
  <si>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</si>
  <si>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</si>
  <si>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</si>
  <si>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</si>
  <si>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</si>
  <si>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</si>
  <si>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</si>
  <si>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</si>
  <si>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</si>
  <si>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</si>
  <si>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</si>
  <si>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</si>
  <si>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</si>
  <si>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</si>
  <si>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</si>
  <si>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</si>
  <si>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</si>
  <si>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</si>
  <si>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</si>
  <si>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</si>
  <si>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</si>
  <si>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</si>
  <si>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</si>
  <si>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</si>
  <si>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</si>
  <si>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</si>
  <si>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</si>
  <si>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</si>
  <si>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</si>
  <si>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</si>
  <si>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</si>
  <si>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</si>
  <si>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</si>
  <si>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</si>
  <si>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</si>
  <si>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</si>
  <si>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</si>
  <si>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</si>
  <si>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</si>
  <si>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</si>
  <si>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</si>
  <si>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</si>
  <si>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</si>
  <si>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</si>
  <si>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</si>
  <si>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</si>
  <si>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</si>
  <si>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</si>
  <si>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</si>
  <si>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</si>
  <si>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</si>
  <si>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</si>
  <si>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</si>
  <si>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</si>
  <si>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</si>
  <si>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</si>
  <si>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</si>
  <si>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</si>
  <si>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</si>
  <si>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</si>
  <si>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</si>
  <si>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</si>
  <si>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</si>
  <si>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</si>
  <si>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</si>
  <si>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</si>
  <si>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</si>
  <si>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</si>
  <si>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</si>
  <si>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</si>
  <si>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</si>
  <si>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</si>
  <si>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</si>
  <si>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</si>
  <si>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</si>
  <si>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</si>
  <si>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</si>
  <si>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</si>
  <si>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</si>
  <si>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</si>
  <si>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</si>
  <si>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</si>
  <si>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</si>
  <si>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</si>
  <si>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</si>
  <si>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</si>
  <si>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</si>
  <si>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</si>
  <si>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</si>
  <si>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</si>
  <si>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</si>
  <si>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</si>
  <si>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</si>
  <si>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</si>
  <si>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</si>
  <si>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</si>
  <si>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</si>
  <si>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</si>
  <si>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</si>
  <si>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</si>
  <si>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</si>
  <si>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</si>
  <si>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</si>
  <si>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</si>
  <si>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</si>
  <si>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</si>
  <si>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</si>
  <si>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</si>
  <si>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</si>
  <si>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</si>
  <si>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</si>
  <si>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</si>
  <si>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</si>
  <si>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</si>
  <si>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</si>
  <si>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</si>
  <si>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</si>
  <si>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</si>
  <si>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</si>
  <si>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</si>
  <si>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</si>
  <si>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</si>
  <si>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</si>
  <si>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</si>
  <si>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</si>
  <si>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</si>
  <si>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</si>
  <si>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</si>
  <si>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</si>
  <si>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</si>
  <si>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</si>
  <si>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</si>
  <si>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</si>
  <si>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</si>
  <si>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</si>
  <si>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</si>
  <si>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</si>
  <si>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</si>
  <si>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</si>
  <si>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</si>
  <si>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</si>
  <si>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</si>
  <si>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</si>
  <si>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</si>
  <si>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</si>
  <si>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</si>
  <si>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</si>
  <si>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</si>
  <si>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</si>
  <si>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</si>
  <si>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</si>
  <si>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</si>
  <si>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</si>
  <si>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</si>
  <si>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</si>
  <si>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</si>
  <si>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</si>
  <si>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</si>
  <si>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</si>
  <si>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</si>
  <si>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</si>
  <si>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</si>
  <si>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</si>
  <si>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</si>
  <si>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</si>
  <si>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</si>
  <si>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</si>
  <si>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</si>
  <si>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</si>
  <si>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</si>
  <si>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</si>
  <si>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</si>
  <si>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</si>
  <si>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</si>
  <si>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</si>
  <si>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</si>
  <si>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</si>
  <si>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</si>
  <si>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</si>
  <si>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</si>
  <si>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</si>
  <si>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</si>
  <si>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</si>
  <si>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</si>
  <si>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</si>
  <si>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</si>
  <si>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</si>
  <si>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</si>
  <si>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</si>
  <si>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</si>
  <si>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</si>
  <si>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</si>
  <si>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</si>
  <si>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</si>
  <si>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</si>
  <si>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</si>
  <si>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</si>
  <si>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</si>
  <si>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</si>
  <si>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</si>
  <si>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</si>
  <si>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</si>
  <si>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</si>
  <si>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</si>
  <si>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</si>
  <si>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</si>
  <si>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</si>
  <si>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</si>
  <si>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</si>
  <si>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</si>
  <si>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</si>
  <si>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</si>
  <si>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</si>
  <si>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</si>
  <si>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</si>
  <si>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</si>
  <si>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</si>
  <si>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</si>
  <si>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</si>
  <si>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</si>
  <si>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</si>
  <si>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</si>
  <si>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</si>
  <si>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</si>
  <si>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</si>
  <si>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</si>
  <si>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</si>
  <si>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</si>
  <si>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</si>
  <si>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</si>
  <si>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</si>
  <si>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</si>
  <si>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</si>
  <si>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</si>
  <si>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</si>
  <si>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</si>
  <si>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</si>
  <si>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</si>
  <si>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</si>
  <si>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</si>
  <si>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</si>
  <si>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</si>
  <si>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</si>
  <si>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</si>
  <si>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</si>
  <si>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</si>
  <si>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</si>
  <si>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</si>
  <si>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</si>
  <si>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</si>
  <si>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</si>
  <si>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</si>
  <si>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</si>
  <si>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</si>
  <si>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</si>
  <si>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</si>
  <si>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</si>
  <si>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</si>
  <si>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</si>
  <si>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</si>
  <si>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</si>
  <si>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</si>
  <si>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</si>
  <si>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</si>
  <si>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</si>
  <si>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</si>
  <si>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</si>
  <si>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</si>
  <si>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</si>
  <si>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</si>
  <si>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</si>
  <si>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</si>
  <si>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</si>
  <si>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</si>
  <si>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</si>
  <si>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</si>
  <si>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</si>
  <si>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</si>
  <si>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</si>
  <si>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</si>
  <si>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</si>
  <si>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</si>
  <si>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</si>
  <si>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</si>
  <si>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</si>
  <si>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</si>
  <si>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</si>
  <si>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</si>
  <si>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</si>
  <si>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</si>
  <si>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</si>
  <si>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</si>
  <si>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</si>
  <si>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</si>
  <si>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</si>
  <si>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</si>
  <si>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</si>
  <si>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</si>
  <si>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</si>
  <si>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</si>
  <si>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</si>
  <si>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</si>
  <si>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</si>
  <si>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</si>
  <si>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</si>
  <si>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</si>
  <si>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</si>
  <si>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</si>
  <si>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</si>
  <si>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</si>
  <si>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</si>
  <si>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</si>
  <si>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</si>
  <si>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</si>
  <si>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</si>
  <si>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</si>
  <si>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</si>
  <si>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</si>
  <si>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</si>
  <si>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</si>
  <si>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</si>
  <si>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</si>
  <si>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</si>
  <si>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</si>
  <si>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</si>
  <si>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</si>
  <si>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</si>
  <si>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</si>
  <si>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</si>
  <si>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</si>
  <si>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</si>
  <si>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</si>
  <si>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</si>
  <si>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</si>
  <si>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</si>
  <si>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</si>
  <si>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</si>
  <si>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</si>
  <si>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</si>
  <si>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</si>
  <si>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</si>
  <si>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</si>
  <si>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</si>
  <si>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</si>
  <si>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</si>
  <si>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</si>
  <si>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</si>
  <si>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</si>
  <si>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</si>
  <si>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</si>
  <si>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</si>
  <si>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</si>
  <si>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</si>
  <si>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</si>
  <si>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</si>
  <si>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</si>
  <si>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</si>
  <si>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</si>
  <si>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</si>
  <si>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</si>
  <si>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</si>
  <si>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</si>
  <si>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</si>
  <si>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</si>
  <si>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</si>
  <si>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</si>
  <si>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</si>
  <si>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</si>
  <si>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</si>
  <si>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</si>
  <si>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</si>
  <si>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</si>
  <si>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</si>
  <si>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</si>
  <si>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</si>
  <si>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</si>
  <si>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</si>
  <si>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</si>
  <si>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</si>
  <si>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</si>
  <si>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</si>
  <si>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</si>
  <si>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</si>
  <si>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</si>
  <si>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</si>
  <si>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</si>
  <si>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</si>
  <si>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</si>
  <si>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</si>
  <si>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</si>
  <si>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</si>
  <si>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</si>
  <si>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</si>
  <si>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</si>
  <si>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</si>
  <si>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</si>
  <si>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</si>
  <si>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</si>
  <si>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</si>
  <si>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</si>
  <si>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</si>
  <si>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</si>
  <si>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</si>
  <si>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</si>
  <si>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</si>
  <si>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</si>
  <si>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</si>
  <si>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</si>
  <si>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</si>
  <si>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</si>
  <si>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</si>
  <si>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</si>
  <si>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</si>
  <si>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</si>
  <si>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</si>
  <si>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</si>
  <si>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</si>
  <si>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</si>
  <si>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</si>
  <si>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</si>
  <si>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</si>
  <si>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</si>
  <si>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</si>
  <si>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</si>
  <si>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</si>
  <si>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</si>
  <si>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</si>
  <si>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</si>
  <si>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</si>
  <si>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</si>
  <si>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</si>
  <si>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</si>
  <si>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</si>
  <si>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</si>
  <si>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</si>
  <si>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</si>
  <si>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</si>
  <si>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</si>
  <si>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</si>
  <si>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</si>
  <si>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</si>
  <si>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</si>
  <si>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</si>
  <si>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</si>
  <si>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</si>
  <si>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</si>
  <si>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</si>
  <si>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</si>
  <si>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</si>
  <si>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</si>
  <si>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</si>
  <si>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</si>
  <si>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</si>
  <si>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</si>
  <si>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</si>
  <si>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</si>
  <si>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</si>
  <si>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</si>
  <si>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</si>
  <si>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</si>
  <si>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</si>
  <si>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</si>
  <si>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</si>
  <si>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</si>
  <si>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</si>
  <si>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</si>
  <si>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</si>
  <si>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</si>
  <si>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</si>
  <si>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</si>
  <si>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</si>
  <si>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</si>
  <si>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</si>
  <si>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</si>
  <si>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</si>
  <si>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</si>
  <si>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</si>
  <si>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</si>
  <si>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</si>
  <si>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</si>
  <si>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</si>
  <si>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</si>
  <si>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</si>
  <si>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</si>
  <si>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</si>
  <si>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</si>
  <si>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</si>
  <si>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</si>
  <si>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</si>
  <si>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</si>
  <si>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</si>
  <si>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</si>
  <si>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</si>
  <si>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</si>
  <si>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</si>
  <si>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</si>
  <si>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</si>
  <si>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</si>
  <si>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</si>
  <si>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</si>
  <si>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</si>
  <si>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</si>
  <si>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</si>
  <si>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</si>
  <si>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</si>
  <si>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</si>
  <si>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</si>
  <si>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</si>
  <si>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</si>
  <si>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</si>
  <si>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</si>
  <si>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</si>
  <si>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</si>
  <si>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</si>
  <si>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</si>
  <si>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</si>
  <si>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</si>
  <si>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</si>
  <si>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</si>
  <si>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</si>
  <si>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</si>
  <si>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</si>
  <si>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</si>
  <si>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</si>
  <si>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</si>
  <si>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</si>
  <si>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</si>
  <si>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</si>
  <si>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</si>
  <si>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</si>
  <si>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</si>
  <si>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</si>
  <si>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</si>
  <si>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</si>
  <si>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</si>
  <si>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</si>
  <si>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</si>
  <si>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</si>
  <si>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</si>
  <si>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</si>
  <si>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</si>
  <si>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</si>
  <si>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</si>
  <si>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</si>
  <si>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</si>
  <si>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</si>
  <si>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</si>
  <si>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</si>
  <si>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</si>
  <si>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</si>
  <si>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</si>
  <si>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</si>
  <si>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</si>
  <si>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</si>
  <si>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</si>
  <si>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</si>
  <si>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</si>
  <si>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</si>
  <si>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</si>
  <si>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</si>
  <si>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</si>
  <si>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</si>
  <si>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</si>
  <si>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</si>
  <si>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</si>
  <si>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</si>
  <si>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</si>
  <si>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</si>
  <si>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</si>
  <si>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</si>
  <si>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</si>
  <si>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</si>
  <si>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</si>
  <si>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</si>
  <si>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</si>
  <si>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</si>
  <si>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</si>
  <si>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</si>
  <si>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</si>
  <si>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</si>
  <si>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</si>
  <si>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</si>
  <si>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</si>
  <si>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</si>
  <si>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</si>
  <si>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</si>
  <si>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</si>
  <si>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</si>
  <si>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</si>
  <si>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</si>
  <si>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</si>
  <si>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</si>
  <si>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</si>
  <si>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</si>
  <si>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</si>
  <si>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</si>
  <si>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</si>
  <si>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</si>
  <si>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</si>
  <si>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</si>
  <si>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</si>
  <si>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</si>
  <si>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</si>
  <si>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</si>
  <si>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</si>
  <si>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</si>
  <si>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</si>
  <si>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</si>
  <si>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</si>
  <si>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</si>
  <si>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</si>
  <si>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</si>
  <si>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</si>
  <si>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</si>
  <si>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</si>
  <si>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</si>
  <si>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</si>
  <si>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</si>
  <si>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</si>
  <si>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</si>
  <si>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</si>
  <si>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</si>
  <si>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</si>
  <si>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</si>
  <si>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</si>
  <si>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</si>
  <si>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</si>
  <si>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</si>
  <si>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</si>
  <si>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</si>
  <si>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</si>
  <si>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</si>
  <si>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</si>
  <si>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</si>
  <si>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</si>
  <si>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</si>
  <si>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</si>
  <si>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</si>
  <si>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</si>
  <si>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</si>
  <si>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</si>
  <si>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</si>
  <si>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</si>
  <si>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</si>
  <si>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</si>
  <si>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</si>
  <si>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</si>
  <si>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</si>
  <si>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</si>
  <si>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</si>
  <si>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</si>
  <si>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</si>
  <si>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</si>
  <si>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</si>
  <si>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</si>
  <si>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</si>
  <si>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</si>
  <si>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</si>
  <si>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</si>
  <si>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</si>
  <si>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</si>
  <si>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</si>
  <si>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</si>
  <si>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</si>
  <si>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</si>
  <si>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</si>
  <si>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</si>
  <si>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</si>
  <si>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</si>
  <si>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</si>
  <si>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</si>
  <si>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</si>
  <si>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</si>
  <si>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</si>
  <si>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</si>
  <si>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</si>
  <si>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</si>
  <si>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</si>
  <si>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</si>
  <si>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</si>
  <si>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</si>
  <si>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</si>
  <si>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</si>
  <si>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</si>
  <si>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</si>
  <si>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</si>
  <si>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</si>
  <si>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</si>
  <si>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</si>
  <si>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</si>
  <si>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</si>
  <si>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</si>
  <si>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</si>
  <si>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</si>
  <si>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</si>
  <si>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</si>
  <si>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</si>
  <si>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</si>
  <si>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</si>
  <si>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</si>
  <si>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</si>
  <si>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</si>
  <si>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</si>
  <si>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</si>
  <si>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</si>
  <si>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</si>
  <si>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</si>
  <si>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</si>
  <si>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</si>
  <si>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</si>
  <si>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</si>
  <si>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</si>
  <si>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</si>
  <si>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</si>
  <si>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</si>
  <si>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</si>
  <si>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</si>
  <si>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</si>
  <si>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</si>
  <si>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</si>
  <si>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</si>
  <si>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</si>
  <si>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</si>
  <si>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</si>
  <si>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</si>
  <si>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</si>
  <si>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</si>
  <si>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</si>
  <si>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</si>
  <si>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</si>
  <si>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</si>
  <si>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</si>
  <si>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</si>
  <si>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</si>
  <si>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</si>
  <si>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</si>
  <si>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</si>
  <si>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</si>
  <si>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</si>
  <si>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</si>
  <si>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</si>
  <si>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</si>
  <si>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</si>
  <si>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</si>
  <si>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</si>
  <si>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</si>
  <si>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</si>
  <si>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</si>
  <si>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</si>
  <si>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</si>
  <si>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</si>
  <si>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</si>
  <si>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</si>
  <si>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</si>
  <si>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</si>
  <si>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</si>
  <si>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</si>
  <si>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</si>
  <si>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</si>
  <si>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</si>
  <si>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</si>
  <si>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</si>
  <si>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</si>
  <si>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</si>
  <si>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</si>
  <si>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</si>
  <si>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</si>
  <si>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</si>
  <si>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</si>
  <si>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</si>
  <si>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</si>
  <si>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</si>
  <si>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</si>
  <si>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</si>
  <si>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</si>
  <si>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</si>
  <si>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</si>
  <si>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</si>
  <si>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</si>
  <si>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</si>
  <si>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</si>
  <si>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</si>
  <si>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</si>
  <si>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</si>
  <si>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</si>
  <si>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</si>
  <si>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</si>
  <si>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</si>
  <si>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</si>
  <si>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</si>
  <si>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</si>
  <si>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</si>
  <si>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</si>
  <si>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</si>
  <si>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</si>
  <si>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</si>
  <si>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</si>
  <si>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</si>
  <si>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</si>
  <si>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</si>
  <si>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</si>
  <si>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</si>
  <si>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</si>
  <si>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</si>
  <si>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</si>
  <si>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</si>
  <si>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</si>
  <si>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</si>
  <si>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</si>
  <si>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</si>
  <si>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</si>
  <si>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</si>
  <si>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</si>
  <si>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</si>
  <si>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</si>
  <si>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</si>
  <si>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</si>
  <si>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</si>
  <si>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</si>
  <si>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</si>
  <si>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</si>
  <si>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</si>
  <si>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</si>
  <si>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</si>
  <si>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</si>
  <si>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</si>
  <si>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</si>
  <si>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</si>
  <si>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</si>
  <si>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</si>
  <si>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</si>
  <si>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</si>
  <si>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</si>
  <si>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</si>
  <si>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</si>
  <si>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</si>
  <si>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</si>
  <si>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</si>
  <si>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</si>
  <si>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</si>
  <si>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</si>
  <si>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</si>
  <si>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</si>
  <si>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</si>
  <si>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</si>
  <si>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</si>
  <si>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</si>
  <si>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</si>
  <si>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</si>
  <si>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</si>
  <si>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</si>
  <si>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</si>
  <si>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</si>
  <si>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</si>
  <si>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</si>
  <si>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</si>
  <si>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</si>
  <si>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</si>
  <si>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</si>
  <si>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</si>
  <si>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</si>
  <si>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</si>
  <si>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</si>
  <si>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</si>
  <si>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</si>
  <si>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</si>
  <si>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</si>
  <si>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</si>
  <si>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</si>
  <si>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</si>
  <si>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</si>
  <si>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</si>
  <si>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</si>
  <si>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</si>
  <si>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</si>
  <si>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</si>
  <si>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</si>
  <si>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</si>
  <si>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</si>
  <si>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</si>
  <si>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</si>
  <si>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</si>
  <si>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</si>
  <si>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</si>
  <si>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</si>
  <si>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</si>
  <si>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</si>
  <si>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</si>
  <si>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</si>
  <si>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</si>
  <si>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</si>
  <si>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</si>
  <si>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</si>
  <si>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</si>
  <si>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</si>
  <si>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</si>
  <si>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</si>
  <si>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</si>
  <si>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</si>
  <si>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</si>
  <si>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</si>
  <si>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</si>
  <si>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</si>
  <si>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</si>
  <si>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</si>
  <si>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</si>
  <si>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</si>
  <si>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</si>
  <si>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</si>
  <si>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</si>
  <si>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</si>
  <si>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</si>
  <si>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</si>
  <si>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</si>
  <si>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</si>
  <si>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</si>
  <si>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</si>
  <si>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</si>
  <si>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</si>
  <si>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</si>
  <si>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</si>
  <si>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</si>
  <si>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</si>
  <si>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</si>
  <si>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</si>
  <si>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</si>
  <si>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</si>
  <si>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</si>
  <si>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</si>
  <si>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</si>
  <si>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</si>
  <si>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</si>
  <si>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</si>
  <si>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</si>
  <si>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</si>
  <si>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</si>
  <si>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</si>
  <si>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</si>
  <si>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</si>
  <si>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</si>
  <si>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</si>
  <si>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</si>
  <si>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</si>
  <si>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</si>
  <si>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</si>
  <si>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</si>
  <si>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</si>
  <si>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</si>
  <si>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</si>
  <si>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</si>
  <si>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</si>
  <si>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</si>
  <si>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</si>
  <si>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</si>
  <si>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</si>
  <si>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</si>
  <si>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</si>
  <si>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</si>
  <si>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</si>
  <si>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</si>
  <si>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</si>
  <si>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</si>
  <si>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</si>
  <si>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</si>
  <si>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</si>
  <si>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</si>
  <si>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</si>
  <si>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</si>
  <si>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</si>
  <si>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</si>
  <si>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</si>
  <si>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</si>
  <si>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</si>
  <si>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</si>
  <si>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</si>
  <si>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</si>
  <si>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</si>
  <si>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</si>
  <si>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</si>
  <si>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</si>
  <si>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</si>
  <si>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</si>
  <si>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</si>
  <si>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</si>
  <si>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</si>
  <si>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</si>
  <si>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</si>
  <si>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</si>
  <si>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</si>
  <si>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</si>
  <si>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</si>
  <si>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</si>
  <si>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</si>
  <si>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</si>
  <si>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</si>
  <si>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</si>
  <si>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</si>
  <si>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</si>
  <si>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</si>
  <si>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</si>
  <si>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</si>
  <si>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</si>
  <si>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</si>
  <si>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</si>
  <si>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</si>
  <si>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</si>
  <si>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</si>
  <si>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</si>
  <si>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</si>
  <si>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</si>
  <si>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</si>
  <si>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</si>
  <si>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</si>
  <si>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</si>
  <si>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</si>
  <si>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</si>
  <si>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</si>
  <si>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</si>
  <si>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</si>
  <si>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</si>
  <si>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</si>
  <si>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</si>
  <si>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</si>
  <si>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</si>
  <si>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</si>
  <si>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</si>
  <si>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</si>
  <si>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</si>
  <si>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</si>
  <si>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</si>
  <si>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</si>
  <si>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</si>
  <si>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</si>
  <si>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</si>
  <si>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</si>
  <si>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</si>
  <si>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</si>
  <si>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</si>
  <si>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</si>
  <si>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</si>
  <si>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</si>
  <si>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</si>
  <si>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</si>
  <si>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</si>
  <si>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</si>
  <si>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</si>
  <si>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</si>
  <si>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</si>
  <si>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</si>
  <si>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</si>
  <si>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</si>
  <si>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</si>
  <si>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</si>
  <si>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</si>
  <si>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</si>
  <si>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</si>
  <si>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</si>
  <si>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</si>
  <si>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</si>
  <si>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</si>
  <si>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</si>
  <si>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</si>
  <si>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</si>
  <si>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</si>
  <si>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</si>
  <si>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</si>
  <si>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</si>
  <si>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</si>
  <si>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</si>
  <si>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</si>
  <si>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</si>
  <si>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</si>
  <si>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</si>
  <si>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</si>
  <si>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</si>
  <si>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</si>
  <si>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</si>
  <si>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</si>
  <si>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</si>
  <si>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</si>
  <si>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</si>
  <si>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</si>
  <si>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</si>
  <si>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</si>
  <si>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</si>
  <si>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</si>
  <si>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</si>
  <si>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</si>
  <si>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</si>
  <si>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</si>
  <si>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</si>
  <si>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</si>
  <si>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</si>
  <si>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</si>
  <si>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</si>
  <si>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</si>
  <si>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</si>
  <si>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</si>
  <si>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</si>
  <si>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</si>
  <si>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</si>
  <si>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</si>
  <si>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</si>
  <si>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</si>
  <si>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</si>
  <si>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</si>
  <si>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</si>
  <si>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</si>
  <si>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</si>
  <si>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</si>
  <si>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</si>
  <si>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</si>
  <si>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</si>
  <si>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</si>
  <si>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</si>
  <si>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</si>
  <si>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</si>
  <si>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</si>
  <si>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</si>
  <si>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</si>
  <si>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</si>
  <si>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</si>
  <si>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</si>
  <si>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</si>
  <si>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</si>
  <si>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</si>
  <si>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</si>
  <si>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</si>
  <si>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</si>
  <si>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</si>
  <si>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</si>
  <si>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</si>
  <si>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</si>
  <si>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</si>
  <si>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</si>
  <si>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</si>
  <si>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</si>
  <si>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</si>
  <si>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</si>
  <si>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</si>
  <si>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</si>
  <si>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</si>
  <si>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</si>
  <si>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</si>
  <si>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</si>
  <si>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</si>
  <si>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</si>
  <si>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</si>
  <si>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</si>
  <si>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</si>
  <si>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</si>
  <si>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</si>
  <si>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</si>
  <si>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</si>
  <si>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</si>
  <si>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</si>
  <si>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</si>
  <si>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</si>
  <si>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</si>
  <si>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</si>
  <si>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</si>
  <si>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</si>
  <si>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</si>
  <si>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</si>
  <si>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</si>
  <si>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</si>
  <si>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</si>
  <si>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</si>
  <si>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</si>
  <si>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</si>
  <si>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</si>
  <si>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</si>
  <si>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</si>
  <si>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</si>
  <si>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</si>
  <si>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</si>
  <si>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</si>
  <si>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</si>
  <si>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</si>
  <si>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</si>
  <si>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</si>
  <si>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</si>
  <si>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</si>
  <si>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</si>
  <si>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</si>
  <si>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</si>
  <si>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</si>
  <si>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</si>
  <si>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</si>
  <si>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</si>
  <si>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</si>
  <si>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</si>
  <si>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</si>
  <si>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</si>
  <si>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</si>
  <si>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</si>
  <si>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</si>
  <si>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</si>
  <si>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</si>
  <si>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</si>
  <si>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</si>
  <si>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</si>
  <si>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</si>
  <si>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</si>
  <si>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</si>
  <si>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</si>
  <si>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</si>
  <si>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</si>
  <si>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</si>
  <si>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</si>
  <si>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</si>
  <si>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</si>
  <si>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</si>
  <si>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</si>
  <si>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</si>
  <si>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</si>
  <si>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</si>
  <si>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</si>
  <si>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</si>
  <si>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</si>
  <si>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</si>
  <si>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</si>
  <si>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</si>
  <si>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</si>
  <si>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</si>
  <si>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</si>
  <si>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</si>
  <si>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</si>
  <si>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</si>
  <si>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</si>
  <si>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</si>
  <si>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</si>
  <si>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</si>
  <si>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</si>
  <si>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</si>
  <si>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</si>
  <si>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</si>
  <si>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</si>
  <si>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</si>
  <si>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</si>
  <si>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</si>
  <si>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</si>
  <si>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</si>
  <si>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</si>
  <si>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</si>
  <si>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</si>
  <si>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</si>
  <si>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</si>
  <si>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</si>
  <si>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</si>
  <si>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</si>
  <si>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</si>
  <si>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</si>
  <si>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</si>
  <si>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</si>
  <si>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</si>
  <si>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</si>
  <si>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</si>
  <si>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</si>
  <si>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</si>
  <si>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</si>
  <si>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</si>
  <si>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</si>
  <si>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</si>
  <si>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</si>
  <si>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</si>
  <si>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</si>
  <si>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</si>
  <si>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</si>
  <si>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</si>
  <si>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</si>
  <si>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</si>
  <si>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</si>
  <si>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</si>
  <si>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</si>
  <si>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</si>
  <si>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</si>
  <si>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</si>
  <si>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</si>
  <si>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</si>
  <si>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</si>
  <si>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</si>
  <si>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</si>
  <si>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</si>
  <si>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</si>
  <si>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</si>
  <si>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</si>
  <si>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</si>
  <si>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</si>
  <si>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</si>
  <si>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</si>
  <si>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</si>
  <si>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</si>
  <si>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</si>
  <si>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</si>
  <si>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</si>
  <si>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</si>
  <si>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</si>
  <si>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</si>
  <si>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</si>
  <si>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</si>
  <si>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</si>
  <si>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</si>
  <si>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</si>
  <si>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</si>
  <si>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</si>
  <si>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</si>
  <si>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</si>
  <si>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</si>
  <si>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</si>
  <si>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</si>
  <si>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</si>
  <si>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</si>
  <si>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</si>
  <si>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</si>
  <si>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</si>
  <si>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</si>
  <si>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</si>
  <si>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</si>
  <si>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</si>
  <si>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</si>
  <si>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</si>
  <si>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</si>
  <si>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</si>
  <si>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</si>
  <si>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</si>
  <si>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</si>
  <si>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</si>
  <si>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</si>
  <si>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</si>
  <si>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</si>
  <si>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</si>
  <si>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</si>
  <si>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</si>
  <si>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</si>
  <si>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</si>
  <si>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</si>
  <si>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</si>
  <si>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</si>
  <si>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</si>
  <si>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</si>
  <si>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</si>
  <si>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</si>
  <si>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</si>
  <si>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</si>
  <si>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</si>
  <si>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</si>
  <si>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</si>
  <si>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</si>
  <si>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</si>
  <si>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</si>
  <si>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</si>
  <si>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</si>
  <si>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</si>
  <si>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</si>
  <si>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</si>
  <si>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</si>
  <si>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</si>
  <si>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</si>
  <si>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</si>
  <si>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</si>
  <si>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</si>
  <si>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</si>
  <si>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</si>
  <si>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</si>
  <si>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</si>
  <si>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</si>
  <si>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</si>
  <si>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</si>
  <si>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</si>
  <si>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</si>
  <si>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</si>
  <si>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</si>
  <si>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</si>
  <si>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</si>
  <si>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</si>
  <si>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</si>
  <si>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</si>
  <si>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</si>
  <si>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</si>
  <si>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</si>
  <si>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</si>
  <si>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</si>
  <si>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</si>
  <si>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</si>
  <si>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</si>
  <si>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</si>
  <si>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</si>
  <si>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</si>
  <si>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</si>
  <si>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</si>
  <si>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</si>
  <si>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</si>
  <si>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</si>
  <si>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</si>
  <si>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</si>
  <si>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</si>
  <si>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</si>
  <si>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</si>
  <si>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</si>
  <si>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</si>
  <si>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</si>
  <si>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</si>
  <si>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</si>
  <si>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</si>
  <si>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</si>
  <si>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</si>
  <si>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</si>
  <si>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</si>
  <si>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</si>
  <si>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</si>
  <si>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</si>
  <si>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</si>
  <si>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</si>
  <si>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</si>
  <si>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</si>
  <si>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</si>
  <si>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</si>
  <si>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</si>
  <si>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</si>
  <si>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</si>
  <si>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</si>
  <si>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</si>
  <si>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</si>
  <si>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</si>
  <si>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</si>
  <si>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</si>
  <si>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</si>
  <si>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</si>
  <si>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</si>
  <si>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</si>
  <si>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</si>
  <si>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</si>
  <si>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</si>
  <si>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</si>
  <si>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</si>
  <si>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</si>
  <si>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</si>
  <si>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</si>
  <si>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</si>
  <si>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</si>
  <si>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</si>
  <si>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</si>
  <si>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</si>
  <si>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</si>
  <si>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</si>
  <si>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</si>
  <si>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</si>
  <si>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</si>
  <si>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</si>
  <si>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</si>
  <si>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</si>
  <si>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</si>
  <si>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</si>
  <si>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</si>
  <si>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</si>
  <si>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</si>
  <si>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</si>
  <si>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</si>
  <si>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</si>
  <si>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</si>
  <si>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</si>
  <si>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</si>
  <si>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</si>
  <si>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</si>
  <si>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</si>
  <si>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</si>
  <si>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</si>
  <si>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</si>
  <si>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</si>
  <si>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</si>
  <si>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</si>
  <si>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</si>
  <si>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</si>
  <si>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</si>
  <si>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</si>
  <si>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</si>
  <si>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</si>
  <si>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</si>
  <si>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</si>
  <si>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</si>
  <si>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</si>
  <si>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</si>
  <si>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</si>
  <si>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</si>
  <si>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</si>
  <si>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</si>
  <si>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</si>
  <si>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</si>
  <si>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</si>
  <si>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</si>
  <si>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</si>
  <si>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</si>
  <si>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</si>
  <si>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</si>
  <si>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</si>
  <si>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</si>
  <si>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</si>
  <si>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</si>
  <si>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</si>
  <si>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</si>
  <si>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</si>
  <si>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</si>
  <si>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</si>
  <si>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</si>
  <si>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</si>
  <si>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</si>
  <si>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</si>
  <si>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</si>
  <si>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</si>
  <si>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</si>
  <si>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</si>
  <si>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</si>
  <si>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</si>
  <si>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</si>
  <si>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</si>
  <si>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</si>
  <si>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</si>
  <si>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</si>
  <si>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</si>
  <si>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</si>
  <si>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</si>
  <si>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</si>
  <si>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</si>
  <si>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</si>
  <si>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</si>
  <si>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</si>
  <si>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</si>
  <si>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</si>
  <si>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</si>
  <si>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</si>
  <si>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</si>
  <si>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</si>
  <si>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</si>
  <si>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</si>
  <si>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</si>
  <si>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</si>
  <si>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</si>
  <si>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</si>
  <si>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</si>
  <si>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</si>
  <si>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</si>
  <si>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</si>
  <si>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</si>
  <si>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</si>
  <si>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</si>
  <si>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</si>
  <si>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</si>
  <si>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</si>
  <si>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</si>
  <si>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</si>
  <si>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</si>
  <si>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</si>
  <si>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</si>
  <si>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</si>
  <si>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</si>
  <si>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</si>
  <si>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</si>
  <si>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</si>
  <si>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</si>
  <si>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</si>
  <si>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</si>
  <si>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</si>
  <si>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</si>
  <si>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</si>
  <si>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</si>
  <si>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</si>
  <si>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</si>
  <si>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</si>
  <si>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</si>
  <si>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</si>
  <si>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</si>
  <si>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</si>
  <si>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</si>
  <si>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</si>
  <si>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</si>
  <si>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</si>
  <si>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</si>
  <si>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</si>
  <si>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</si>
  <si>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</si>
  <si>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</si>
  <si>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</si>
  <si>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</si>
  <si>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</si>
  <si>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</si>
  <si>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</si>
  <si>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</si>
  <si>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</si>
  <si>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</si>
  <si>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</si>
  <si>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</si>
  <si>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</si>
  <si>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</si>
  <si>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</si>
  <si>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</si>
  <si>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</si>
  <si>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</si>
  <si>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</si>
  <si>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</si>
  <si>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</si>
  <si>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</si>
  <si>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</si>
  <si>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</si>
  <si>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</si>
  <si>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</si>
  <si>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</si>
  <si>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</si>
  <si>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</si>
  <si>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</si>
  <si>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</si>
  <si>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</si>
  <si>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</si>
  <si>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</si>
  <si>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</si>
  <si>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</si>
  <si>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</si>
  <si>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</si>
  <si>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</si>
  <si>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</si>
  <si>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</si>
  <si>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</si>
  <si>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</si>
  <si>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</si>
  <si>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</si>
  <si>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</si>
  <si>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</si>
  <si>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</si>
  <si>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</si>
  <si>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</si>
  <si>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</si>
  <si>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</si>
  <si>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</si>
  <si>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</si>
  <si>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</si>
  <si>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</si>
  <si>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</si>
  <si>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</si>
  <si>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</si>
  <si>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</si>
  <si>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</si>
  <si>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</si>
  <si>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</si>
  <si>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</si>
  <si>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</si>
  <si>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</si>
  <si>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</si>
  <si>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</si>
  <si>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</si>
  <si>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</si>
  <si>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</si>
  <si>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</si>
  <si>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</si>
  <si>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</si>
  <si>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</si>
  <si>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</si>
  <si>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</si>
  <si>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</si>
  <si>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</si>
  <si>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</si>
  <si>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</si>
  <si>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</si>
  <si>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</si>
  <si>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</si>
  <si>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</si>
  <si>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</si>
  <si>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</si>
  <si>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</si>
  <si>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</si>
  <si>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</si>
  <si>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</si>
  <si>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</si>
  <si>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</si>
  <si>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</si>
  <si>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</si>
  <si>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</si>
  <si>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</si>
  <si>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</si>
  <si>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</si>
  <si>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</si>
  <si>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</si>
  <si>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</si>
  <si>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</si>
  <si>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</si>
  <si>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</si>
  <si>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</si>
  <si>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</si>
  <si>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</si>
  <si>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</si>
  <si>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</si>
  <si>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</si>
  <si>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</si>
  <si>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</si>
  <si>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</si>
  <si>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</si>
  <si>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</si>
  <si>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</si>
  <si>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</si>
  <si>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</si>
  <si>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</si>
  <si>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</si>
  <si>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</si>
  <si>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</si>
  <si>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</si>
  <si>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</si>
  <si>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</si>
  <si>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</si>
  <si>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</si>
  <si>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</si>
  <si>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</si>
  <si>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</si>
  <si>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</si>
  <si>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</si>
  <si>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</si>
  <si>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</si>
  <si>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</si>
  <si>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</si>
  <si>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</si>
  <si>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</si>
  <si>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</si>
  <si>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</si>
  <si>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</si>
  <si>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</si>
  <si>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</si>
  <si>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</si>
  <si>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</si>
  <si>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</si>
  <si>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</si>
  <si>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</si>
  <si>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</si>
  <si>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</si>
  <si>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</si>
  <si>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</si>
  <si>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</si>
  <si>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</si>
  <si>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</si>
  <si>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</si>
  <si>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</si>
  <si>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</si>
  <si>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</si>
  <si>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</si>
  <si>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</si>
  <si>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</si>
  <si>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</si>
  <si>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</si>
  <si>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</si>
  <si>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</si>
  <si>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</si>
  <si>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</si>
  <si>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</si>
  <si>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</si>
  <si>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</si>
  <si>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</si>
  <si>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</si>
  <si>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</si>
  <si>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</si>
  <si>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</si>
  <si>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</si>
  <si>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</si>
  <si>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</si>
  <si>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</si>
  <si>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</si>
  <si>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</si>
  <si>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</si>
  <si>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</si>
  <si>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</si>
  <si>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</si>
  <si>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</si>
  <si>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</si>
  <si>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</si>
  <si>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</si>
  <si>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</si>
  <si>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</si>
  <si>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</si>
  <si>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</si>
  <si>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</si>
  <si>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</si>
  <si>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</si>
  <si>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</si>
  <si>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</si>
  <si>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</si>
  <si>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</si>
  <si>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</si>
  <si>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</si>
  <si>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</si>
  <si>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</si>
  <si>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</si>
  <si>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</si>
  <si>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</si>
  <si>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</si>
  <si>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</si>
  <si>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</si>
  <si>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</si>
  <si>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</si>
  <si>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</si>
  <si>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</si>
  <si>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</si>
  <si>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</si>
  <si>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</si>
  <si>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</si>
  <si>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</si>
  <si>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</si>
  <si>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</si>
  <si>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</si>
  <si>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</si>
  <si>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</si>
  <si>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</si>
  <si>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</si>
  <si>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</si>
  <si>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</si>
  <si>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</si>
  <si>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</si>
  <si>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</si>
  <si>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</si>
  <si>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</si>
  <si>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</si>
  <si>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</si>
  <si>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</si>
  <si>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</si>
  <si>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</si>
  <si>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</si>
  <si>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</si>
  <si>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</si>
  <si>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</si>
  <si>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</si>
  <si>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</si>
  <si>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</si>
  <si>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</si>
  <si>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</si>
  <si>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</si>
  <si>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</si>
  <si>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</si>
  <si>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</si>
  <si>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</si>
  <si>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</si>
  <si>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</si>
  <si>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</si>
  <si>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</si>
  <si>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</si>
  <si>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</si>
  <si>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</si>
  <si>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</si>
  <si>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</si>
  <si>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</si>
  <si>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</si>
  <si>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</si>
  <si>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</si>
  <si>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</si>
  <si>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</si>
  <si>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</si>
  <si>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</si>
  <si>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</si>
  <si>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</si>
  <si>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</si>
  <si>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</si>
  <si>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</si>
  <si>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</si>
  <si>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</si>
  <si>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</si>
  <si>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</si>
  <si>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</si>
  <si>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</si>
  <si>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</si>
  <si>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</si>
  <si>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</si>
  <si>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</si>
  <si>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</si>
  <si>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</si>
  <si>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</si>
  <si>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</si>
  <si>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</si>
  <si>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</si>
  <si>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</si>
  <si>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</si>
  <si>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</si>
  <si>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</si>
  <si>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</si>
  <si>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</si>
  <si>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</si>
  <si>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</si>
  <si>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</si>
  <si>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</si>
  <si>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</si>
  <si>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</si>
  <si>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</si>
  <si>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</si>
  <si>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</si>
  <si>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</si>
  <si>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</si>
  <si>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</si>
  <si>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</si>
  <si>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</si>
  <si>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</si>
  <si>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</si>
  <si>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</si>
  <si>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</si>
  <si>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</si>
  <si>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</si>
  <si>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</si>
  <si>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</si>
  <si>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</si>
  <si>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</si>
  <si>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</si>
  <si>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</si>
  <si>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</si>
  <si>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</si>
  <si>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</si>
  <si>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</si>
  <si>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</si>
  <si>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</si>
  <si>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</si>
  <si>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</si>
  <si>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</si>
  <si>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</si>
  <si>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</si>
  <si>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</si>
  <si>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</si>
  <si>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</si>
  <si>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</si>
  <si>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</si>
  <si>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</si>
  <si>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</si>
  <si>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</si>
  <si>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</si>
  <si>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</si>
  <si>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</si>
  <si>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</si>
  <si>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</si>
  <si>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</si>
  <si>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</si>
  <si>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</si>
  <si>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</si>
  <si>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</si>
  <si>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</si>
  <si>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</si>
  <si>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</si>
  <si>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</si>
  <si>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</si>
  <si>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</si>
  <si>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</si>
  <si>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</si>
  <si>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</si>
  <si>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</si>
  <si>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</si>
  <si>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</si>
  <si>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</si>
  <si>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</si>
  <si>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</si>
  <si>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</si>
  <si>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</si>
  <si>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</si>
  <si>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</si>
  <si>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</si>
  <si>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</si>
  <si>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</si>
  <si>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</si>
  <si>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</si>
  <si>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</si>
  <si>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</si>
  <si>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</si>
  <si>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</si>
  <si>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</si>
  <si>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</si>
  <si>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</si>
  <si>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</si>
  <si>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</si>
  <si>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</si>
  <si>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</si>
  <si>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</si>
  <si>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</si>
  <si>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</si>
  <si>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</si>
  <si>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</si>
  <si>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</si>
  <si>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</si>
  <si>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</si>
  <si>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</si>
  <si>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</si>
  <si>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</si>
  <si>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</si>
  <si>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</si>
  <si>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</si>
  <si>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</si>
  <si>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</si>
  <si>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</si>
  <si>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</si>
  <si>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</si>
  <si>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</si>
  <si>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</si>
  <si>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</si>
  <si>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</si>
  <si>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</si>
  <si>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</si>
  <si>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</si>
  <si>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</si>
  <si>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</si>
  <si>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</si>
  <si>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</si>
  <si>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</si>
  <si>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</si>
  <si>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</si>
  <si>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</si>
  <si>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</si>
  <si>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</si>
  <si>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</si>
  <si>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</si>
  <si>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</si>
  <si>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</si>
  <si>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</si>
  <si>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</si>
  <si>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</si>
  <si>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</si>
  <si>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</si>
  <si>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</si>
  <si>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</si>
  <si>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</si>
  <si>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</si>
  <si>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</si>
  <si>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</si>
  <si>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</si>
  <si>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</si>
  <si>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</si>
  <si>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</si>
  <si>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</si>
  <si>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</si>
  <si>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</si>
  <si>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</si>
  <si>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</si>
  <si>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</si>
  <si>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</si>
  <si>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</si>
  <si>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</si>
  <si>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</si>
  <si>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</si>
  <si>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</si>
  <si>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</si>
  <si>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</si>
  <si>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</si>
  <si>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</si>
  <si>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</si>
  <si>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</si>
  <si>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</si>
  <si>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</si>
  <si>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</si>
  <si>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</si>
  <si>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</si>
  <si>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</si>
  <si>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</si>
  <si>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</si>
  <si>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</si>
  <si>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</si>
  <si>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</si>
  <si>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</si>
  <si>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</si>
  <si>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</si>
  <si>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</si>
  <si>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</si>
  <si>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</si>
  <si>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</si>
  <si>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</si>
  <si>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</si>
  <si>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</si>
  <si>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</si>
  <si>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</si>
  <si>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</si>
  <si>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</si>
  <si>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</si>
  <si>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</si>
  <si>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</si>
  <si>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</si>
  <si>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</si>
  <si>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</si>
  <si>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</si>
  <si>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</si>
  <si>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</si>
  <si>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</si>
  <si>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</si>
  <si>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</si>
  <si>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</si>
  <si>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</si>
  <si>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</si>
  <si>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</si>
  <si>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</si>
  <si>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</si>
  <si>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</si>
  <si>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</si>
  <si>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</si>
  <si>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</si>
  <si>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</si>
  <si>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</si>
  <si>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</si>
  <si>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</si>
  <si>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</si>
  <si>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</si>
  <si>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</si>
  <si>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</si>
  <si>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</si>
  <si>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</si>
  <si>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</si>
  <si>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</si>
  <si>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</si>
  <si>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</si>
  <si>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</si>
  <si>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</si>
  <si>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</si>
  <si>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</si>
  <si>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</si>
  <si>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</si>
  <si>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</si>
  <si>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</si>
  <si>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</si>
  <si>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</si>
  <si>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</si>
  <si>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</si>
  <si>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</si>
  <si>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</si>
  <si>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</si>
  <si>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</si>
  <si>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</si>
  <si>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</si>
  <si>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</si>
  <si>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</si>
  <si>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</si>
  <si>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</si>
  <si>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</si>
  <si>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</si>
  <si>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</si>
  <si>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</si>
  <si>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</si>
  <si>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</si>
  <si>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</si>
  <si>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</si>
  <si>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</si>
  <si>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</si>
  <si>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</si>
  <si>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</si>
  <si>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</si>
  <si>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</si>
  <si>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</si>
  <si>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</si>
  <si>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</si>
  <si>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</si>
  <si>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</si>
  <si>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</si>
  <si>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</si>
  <si>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</si>
  <si>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</si>
  <si>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</si>
  <si>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</si>
  <si>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</si>
  <si>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</si>
  <si>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</si>
  <si>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</si>
  <si>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</si>
  <si>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</si>
  <si>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</si>
  <si>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</si>
  <si>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</si>
  <si>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</si>
  <si>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</si>
  <si>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</si>
  <si>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</si>
  <si>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</si>
  <si>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</si>
  <si>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</si>
  <si>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</si>
  <si>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</si>
  <si>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</si>
  <si>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</si>
  <si>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</si>
  <si>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</si>
  <si>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</si>
  <si>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</si>
  <si>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</si>
  <si>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</si>
  <si>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</si>
  <si>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</si>
  <si>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</si>
  <si>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</si>
  <si>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</si>
  <si>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</si>
  <si>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</si>
  <si>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</si>
  <si>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</si>
  <si>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</si>
  <si>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</si>
  <si>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</si>
  <si>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</si>
  <si>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</si>
  <si>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</si>
  <si>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</si>
  <si>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</si>
  <si>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</si>
  <si>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</si>
  <si>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</si>
  <si>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</si>
  <si>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</si>
  <si>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</si>
  <si>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</si>
  <si>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</si>
  <si>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</si>
  <si>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</si>
  <si>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</si>
  <si>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</si>
  <si>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</si>
  <si>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</si>
  <si>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</si>
  <si>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</si>
  <si>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</si>
  <si>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</si>
  <si>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</si>
  <si>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</si>
  <si>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</si>
  <si>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</si>
  <si>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</si>
  <si>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</si>
  <si>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</si>
  <si>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</si>
  <si>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</si>
  <si>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</si>
  <si>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</si>
  <si>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</si>
  <si>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</si>
  <si>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</si>
  <si>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</si>
  <si>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</si>
  <si>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</si>
  <si>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</si>
  <si>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</si>
  <si>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</si>
  <si>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</si>
  <si>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</si>
  <si>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</si>
  <si>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</si>
  <si>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</si>
  <si>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</si>
  <si>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</si>
  <si>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</si>
  <si>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</si>
  <si>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</si>
  <si>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</si>
  <si>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</si>
  <si>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</si>
  <si>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</si>
  <si>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</si>
  <si>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</si>
  <si>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</si>
  <si>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</si>
  <si>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</si>
  <si>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</si>
  <si>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</si>
  <si>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</si>
  <si>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</si>
  <si>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</si>
  <si>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</si>
  <si>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</si>
  <si>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</si>
  <si>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</si>
  <si>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</si>
  <si>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</si>
  <si>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</si>
  <si>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</si>
  <si>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</si>
  <si>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</si>
  <si>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</si>
  <si>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</si>
  <si>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</si>
  <si>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</si>
  <si>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</si>
  <si>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</si>
  <si>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</si>
  <si>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</si>
  <si>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</si>
  <si>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</si>
  <si>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</si>
  <si>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</si>
  <si>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</si>
  <si>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</si>
  <si>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</si>
  <si>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</si>
  <si>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</si>
  <si>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</si>
  <si>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</si>
  <si>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</si>
  <si>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</si>
  <si>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</si>
  <si>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</si>
  <si>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</si>
  <si>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</si>
  <si>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</si>
  <si>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</si>
  <si>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</si>
  <si>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</si>
  <si>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</si>
  <si>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</si>
  <si>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</si>
  <si>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</si>
  <si>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</si>
  <si>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</si>
  <si>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</si>
  <si>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</si>
  <si>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</si>
  <si>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</si>
  <si>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</si>
  <si>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</si>
  <si>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</si>
  <si>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</si>
  <si>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</si>
  <si>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</si>
  <si>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</si>
  <si>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</si>
  <si>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</si>
  <si>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</si>
  <si>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</si>
  <si>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</si>
  <si>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</si>
  <si>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</si>
  <si>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</si>
  <si>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</si>
  <si>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</si>
  <si>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</si>
  <si>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</si>
  <si>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</si>
  <si>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</si>
  <si>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</si>
  <si>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</si>
  <si>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</si>
  <si>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</si>
  <si>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</si>
  <si>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</si>
  <si>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</si>
  <si>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</si>
  <si>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</si>
  <si>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</si>
  <si>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</si>
  <si>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</si>
  <si>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</si>
  <si>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</si>
  <si>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</si>
  <si>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</si>
  <si>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</si>
  <si>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</si>
  <si>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</si>
  <si>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</si>
  <si>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</si>
  <si>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</si>
  <si>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</si>
  <si>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</si>
  <si>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</si>
  <si>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</si>
  <si>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</si>
  <si>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</si>
  <si>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</si>
  <si>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</si>
  <si>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</si>
  <si>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</si>
  <si>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</si>
  <si>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</si>
  <si>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</si>
  <si>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</si>
  <si>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</si>
  <si>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</si>
  <si>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</si>
  <si>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</si>
  <si>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</si>
  <si>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</si>
  <si>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</si>
  <si>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</si>
  <si>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</si>
  <si>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</si>
  <si>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</si>
  <si>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</si>
  <si>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</si>
  <si>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</si>
  <si>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</si>
  <si>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</si>
  <si>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</si>
  <si>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</si>
  <si>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</si>
  <si>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</si>
  <si>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</si>
  <si>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</si>
  <si>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</si>
  <si>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</si>
  <si>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</si>
  <si>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</si>
  <si>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</si>
  <si>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</si>
  <si>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</si>
  <si>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</si>
  <si>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</si>
  <si>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</si>
  <si>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</si>
  <si>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</si>
  <si>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</si>
  <si>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</si>
  <si>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</si>
  <si>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</si>
  <si>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</si>
  <si>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</si>
  <si>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</si>
  <si>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</si>
  <si>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</si>
  <si>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</si>
  <si>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</si>
  <si>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</si>
  <si>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</si>
  <si>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</si>
  <si>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</si>
  <si>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</si>
  <si>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</si>
  <si>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</si>
  <si>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</si>
  <si>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</si>
  <si>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</si>
  <si>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</si>
  <si>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</si>
  <si>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</si>
  <si>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</si>
  <si>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</si>
  <si>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</si>
  <si>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</si>
  <si>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</si>
  <si>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</si>
  <si>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</si>
  <si>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</si>
  <si>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</si>
  <si>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</si>
  <si>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</si>
  <si>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</si>
  <si>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</si>
  <si>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</si>
  <si>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</si>
  <si>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</si>
  <si>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</si>
  <si>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</si>
  <si>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</si>
  <si>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</si>
  <si>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</si>
  <si>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</si>
  <si>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</si>
  <si>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</si>
  <si>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</si>
  <si>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</si>
  <si>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</si>
  <si>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</si>
  <si>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</si>
  <si>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</si>
  <si>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</si>
  <si>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</si>
  <si>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</si>
  <si>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</si>
  <si>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</si>
  <si>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</si>
  <si>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</si>
  <si>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</si>
  <si>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</si>
  <si>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</si>
  <si>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</si>
  <si>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</si>
  <si>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</si>
  <si>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</si>
  <si>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</si>
  <si>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</si>
  <si>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</si>
  <si>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</si>
  <si>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</si>
  <si>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</si>
  <si>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</si>
  <si>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</si>
  <si>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</si>
  <si>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</si>
  <si>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</si>
  <si>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</si>
  <si>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</si>
  <si>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</si>
  <si>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</si>
  <si>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</si>
  <si>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</si>
  <si>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</si>
  <si>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</si>
  <si>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</si>
  <si>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</si>
  <si>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</si>
  <si>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</si>
  <si>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</si>
  <si>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</si>
  <si>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</si>
  <si>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</si>
  <si>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</si>
  <si>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</si>
  <si>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</si>
  <si>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</si>
  <si>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</si>
  <si>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</si>
  <si>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</si>
  <si>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</si>
  <si>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</si>
  <si>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</si>
  <si>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</si>
  <si>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</si>
  <si>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</si>
  <si>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</si>
  <si>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</si>
  <si>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</si>
  <si>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</si>
  <si>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</si>
  <si>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</si>
  <si>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</si>
  <si>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</si>
  <si>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</si>
  <si>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</si>
  <si>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</si>
  <si>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</si>
  <si>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</si>
  <si>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</si>
  <si>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</si>
  <si>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</si>
  <si>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</si>
  <si>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</si>
  <si>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</si>
  <si>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</si>
  <si>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</si>
  <si>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</si>
  <si>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</si>
  <si>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</si>
  <si>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</si>
  <si>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</si>
  <si>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</si>
  <si>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</si>
  <si>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</si>
  <si>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</si>
  <si>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</si>
  <si>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</si>
  <si>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</si>
  <si>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</si>
  <si>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</si>
  <si>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</si>
  <si>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</si>
  <si>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</si>
  <si>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</si>
  <si>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</si>
  <si>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</si>
  <si>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</si>
  <si>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</si>
  <si>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</si>
  <si>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</si>
  <si>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</si>
  <si>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</si>
  <si>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</si>
  <si>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</si>
  <si>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</si>
  <si>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</si>
  <si>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</si>
  <si>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</si>
  <si>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</si>
  <si>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</si>
  <si>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</si>
  <si>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</si>
  <si>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</si>
  <si>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</si>
  <si>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</si>
  <si>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</si>
  <si>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</si>
  <si>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</si>
  <si>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</si>
  <si>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</si>
  <si>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</si>
  <si>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</si>
  <si>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</si>
  <si>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</si>
  <si>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</si>
  <si>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</si>
  <si>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</si>
  <si>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</si>
  <si>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</si>
  <si>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</si>
  <si>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</si>
  <si>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</si>
  <si>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</si>
  <si>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</si>
  <si>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</si>
  <si>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</si>
  <si>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</si>
  <si>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</si>
  <si>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</si>
  <si>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</si>
  <si>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</si>
  <si>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</si>
  <si>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</si>
  <si>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</si>
  <si>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</si>
  <si>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</si>
  <si>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</si>
  <si>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</si>
  <si>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</si>
  <si>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</si>
  <si>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</si>
  <si>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</si>
  <si>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</si>
  <si>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</si>
  <si>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</si>
  <si>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</si>
  <si>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</si>
  <si>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</si>
  <si>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</si>
  <si>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</si>
  <si>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</si>
  <si>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</si>
  <si>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</si>
  <si>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</si>
  <si>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</si>
  <si>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</si>
  <si>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</si>
  <si>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</si>
  <si>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</si>
  <si>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</si>
  <si>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</si>
  <si>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</si>
  <si>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</si>
  <si>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</si>
  <si>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</si>
  <si>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</si>
  <si>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</si>
  <si>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</si>
  <si>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</si>
  <si>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</si>
  <si>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</si>
  <si>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</si>
  <si>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</si>
  <si>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</si>
  <si>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</si>
  <si>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</si>
  <si>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</si>
  <si>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</si>
  <si>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</si>
  <si>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</si>
  <si>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</si>
  <si>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</si>
  <si>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</si>
  <si>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</si>
  <si>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</si>
  <si>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</si>
  <si>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</si>
  <si>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</si>
  <si>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</si>
  <si>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</si>
  <si>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</si>
  <si>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</si>
  <si>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</si>
  <si>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</si>
  <si>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</si>
  <si>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</si>
  <si>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</si>
  <si>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</si>
  <si>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</si>
  <si>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</si>
  <si>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</si>
  <si>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</si>
  <si>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</si>
  <si>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</si>
  <si>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</si>
  <si>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</si>
  <si>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</si>
  <si>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</si>
  <si>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</si>
  <si>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</si>
  <si>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</si>
  <si>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</si>
  <si>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</si>
  <si>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</si>
  <si>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</si>
  <si>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</si>
  <si>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</si>
  <si>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</si>
  <si>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</si>
  <si>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</si>
  <si>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</si>
  <si>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</si>
  <si>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</si>
  <si>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</si>
  <si>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</si>
  <si>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</si>
  <si>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</si>
  <si>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</si>
  <si>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</si>
  <si>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</si>
  <si>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</si>
  <si>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</si>
  <si>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</si>
  <si>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</si>
  <si>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</si>
  <si>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</si>
  <si>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</si>
  <si>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</si>
  <si>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</si>
  <si>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</si>
  <si>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</si>
  <si>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</si>
  <si>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</si>
  <si>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</si>
  <si>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</si>
  <si>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</si>
  <si>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</si>
  <si>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</si>
  <si>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</si>
  <si>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</si>
  <si>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</si>
  <si>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</si>
  <si>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</si>
  <si>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</si>
  <si>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</si>
  <si>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</si>
  <si>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</si>
  <si>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</si>
  <si>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</si>
  <si>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</si>
  <si>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</si>
  <si>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</si>
  <si>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</si>
  <si>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</si>
  <si>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</si>
  <si>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</si>
  <si>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</si>
  <si>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</si>
  <si>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</si>
  <si>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</si>
  <si>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</si>
  <si>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</si>
  <si>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</si>
  <si>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</si>
  <si>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</si>
  <si>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</si>
  <si>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</si>
  <si>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</si>
  <si>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</si>
  <si>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</si>
  <si>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</si>
  <si>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</si>
  <si>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</si>
  <si>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</si>
  <si>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</si>
  <si>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</si>
  <si>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</si>
  <si>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</si>
  <si>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</si>
  <si>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</si>
  <si>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</si>
  <si>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</si>
  <si>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</si>
  <si>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</si>
  <si>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</si>
  <si>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</si>
  <si>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</si>
  <si>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</si>
  <si>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</si>
  <si>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</si>
  <si>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</si>
  <si>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</si>
  <si>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</si>
  <si>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</si>
  <si>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</si>
  <si>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</si>
  <si>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</si>
  <si>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</si>
  <si>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</si>
  <si>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</si>
  <si>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</si>
  <si>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</si>
  <si>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</si>
  <si>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</si>
  <si>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</si>
  <si>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</si>
  <si>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</si>
  <si>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</si>
  <si>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</si>
  <si>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</si>
  <si>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</si>
  <si>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</si>
  <si>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</si>
  <si>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</si>
  <si>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</si>
  <si>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</si>
  <si>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</si>
  <si>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</si>
  <si>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</si>
  <si>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</si>
  <si>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</si>
  <si>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</si>
  <si>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</si>
  <si>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</si>
  <si>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</si>
  <si>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</si>
  <si>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</si>
  <si>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</si>
  <si>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</si>
  <si>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</si>
  <si>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</si>
  <si>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</si>
  <si>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</si>
  <si>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</si>
  <si>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</si>
  <si>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</si>
  <si>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</si>
  <si>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</si>
  <si>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</si>
  <si>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</si>
  <si>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</si>
  <si>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</si>
  <si>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</si>
  <si>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</si>
  <si>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</si>
  <si>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</si>
  <si>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</si>
  <si>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</si>
  <si>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</si>
  <si>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</si>
  <si>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</si>
  <si>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</si>
  <si>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</si>
  <si>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</si>
  <si>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</si>
  <si>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</si>
  <si>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</si>
  <si>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</si>
  <si>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</si>
  <si>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</si>
  <si>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</si>
  <si>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</si>
  <si>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</si>
  <si>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</si>
  <si>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</si>
  <si>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</si>
  <si>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</si>
  <si>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</si>
  <si>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</si>
  <si>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</si>
  <si>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</si>
  <si>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</si>
  <si>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</si>
  <si>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</si>
  <si>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</si>
  <si>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</si>
  <si>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</si>
  <si>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</si>
  <si>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</si>
  <si>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</si>
  <si>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</si>
  <si>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</si>
  <si>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</si>
  <si>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</si>
  <si>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</si>
  <si>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</si>
  <si>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</si>
  <si>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</si>
  <si>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</si>
  <si>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</si>
  <si>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</si>
  <si>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</si>
  <si>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</si>
  <si>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</si>
  <si>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</si>
  <si>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</si>
  <si>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</si>
  <si>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</si>
  <si>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</si>
  <si>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</si>
  <si>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</si>
  <si>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</si>
  <si>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</si>
  <si>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</si>
  <si>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</si>
  <si>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</si>
  <si>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</si>
  <si>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</si>
  <si>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</si>
  <si>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</si>
  <si>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</si>
  <si>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</si>
  <si>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</si>
  <si>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</si>
  <si>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</si>
  <si>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</si>
  <si>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</si>
  <si>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</si>
  <si>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</si>
  <si>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</si>
  <si>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</si>
  <si>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</si>
  <si>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</si>
  <si>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</si>
  <si>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</si>
  <si>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</si>
  <si>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</si>
  <si>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</si>
  <si>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</si>
  <si>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</si>
  <si>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</si>
  <si>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</si>
  <si>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</si>
  <si>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</si>
  <si>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</si>
  <si>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</si>
  <si>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</si>
  <si>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</si>
  <si>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</si>
  <si>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</si>
  <si>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</si>
  <si>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</si>
  <si>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</si>
  <si>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</si>
  <si>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</si>
  <si>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</si>
  <si>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</si>
  <si>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</si>
  <si>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</si>
  <si>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</si>
  <si>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</si>
  <si>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</si>
  <si>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</si>
  <si>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</si>
  <si>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</si>
  <si>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</si>
  <si>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</si>
  <si>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</si>
  <si>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</si>
  <si>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</si>
  <si>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</si>
  <si>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</si>
  <si>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</si>
  <si>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</si>
  <si>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</si>
  <si>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</si>
  <si>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</si>
  <si>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</si>
  <si>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</si>
  <si>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</si>
  <si>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</si>
  <si>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</si>
  <si>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</si>
  <si>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</si>
  <si>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</si>
  <si>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</si>
  <si>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</si>
  <si>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</si>
  <si>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</si>
  <si>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</si>
  <si>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</si>
  <si>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</si>
  <si>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</si>
  <si>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</si>
  <si>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</si>
  <si>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</si>
  <si>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</si>
  <si>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</si>
  <si>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</si>
  <si>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</si>
  <si>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</si>
  <si>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</si>
  <si>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</si>
  <si>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</si>
  <si>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</si>
  <si>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</si>
  <si>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</si>
  <si>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</si>
  <si>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</si>
  <si>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</si>
  <si>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</si>
  <si>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</si>
  <si>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</si>
  <si>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</si>
  <si>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</si>
  <si>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</si>
  <si>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</si>
  <si>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</si>
  <si>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</si>
  <si>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</si>
  <si>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</si>
  <si>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</si>
  <si>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</si>
  <si>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</si>
  <si>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</si>
  <si>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</si>
  <si>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</si>
  <si>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</si>
  <si>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</si>
  <si>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</si>
  <si>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</si>
  <si>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</si>
  <si>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</si>
  <si>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</si>
  <si>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</si>
  <si>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</si>
  <si>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</si>
  <si>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</si>
  <si>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</si>
  <si>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</si>
  <si>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</si>
  <si>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</si>
  <si>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</si>
  <si>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</si>
  <si>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</si>
  <si>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</si>
  <si>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</si>
  <si>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</si>
  <si>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</si>
  <si>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</si>
  <si>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</si>
  <si>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</si>
  <si>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</si>
  <si>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</si>
  <si>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</si>
  <si>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</si>
  <si>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</si>
  <si>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</si>
  <si>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</si>
  <si>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</si>
  <si>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</si>
  <si>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</si>
  <si>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</si>
  <si>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</si>
  <si>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</si>
  <si>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</si>
  <si>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</si>
  <si>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</si>
  <si>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</si>
  <si>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</si>
  <si>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</si>
  <si>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</si>
  <si>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</si>
  <si>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</si>
  <si>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</si>
  <si>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</si>
  <si>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</si>
  <si>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</si>
  <si>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</si>
  <si>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</si>
  <si>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</si>
  <si>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</si>
  <si>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</si>
  <si>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</si>
  <si>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</si>
  <si>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</si>
  <si>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</si>
  <si>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</si>
  <si>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</si>
  <si>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</si>
  <si>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</si>
  <si>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</si>
  <si>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</si>
  <si>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</si>
  <si>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</si>
  <si>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</si>
  <si>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</si>
  <si>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</si>
  <si>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</si>
  <si>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</si>
  <si>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</si>
  <si>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</si>
  <si>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</si>
  <si>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</si>
  <si>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</si>
  <si>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</si>
  <si>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</si>
  <si>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</si>
  <si>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</si>
  <si>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</si>
  <si>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</si>
  <si>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</si>
  <si>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</si>
  <si>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</si>
  <si>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</si>
  <si>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</si>
  <si>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</si>
  <si>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</si>
  <si>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</si>
  <si>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</si>
  <si>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</si>
  <si>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</si>
  <si>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</si>
  <si>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</si>
  <si>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</si>
  <si>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</si>
  <si>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</si>
  <si>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</si>
  <si>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</si>
  <si>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</si>
  <si>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</si>
  <si>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</si>
  <si>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</si>
  <si>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</si>
  <si>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</si>
  <si>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</si>
  <si>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</si>
  <si>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</si>
  <si>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</si>
  <si>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</si>
  <si>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</si>
  <si>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</si>
  <si>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</si>
  <si>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</si>
  <si>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</si>
  <si>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</si>
  <si>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</si>
  <si>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</si>
  <si>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</si>
  <si>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</si>
  <si>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</si>
  <si>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</si>
  <si>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</si>
  <si>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</si>
  <si>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</si>
  <si>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</si>
  <si>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</si>
  <si>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</si>
  <si>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</si>
  <si>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</si>
  <si>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</si>
  <si>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</si>
  <si>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</si>
  <si>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</si>
  <si>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</si>
  <si>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</si>
  <si>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</si>
  <si>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</si>
  <si>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</si>
  <si>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</si>
  <si>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</si>
  <si>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</si>
  <si>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</si>
  <si>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</si>
  <si>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</si>
  <si>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</si>
  <si>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</si>
  <si>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</si>
  <si>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</si>
  <si>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</si>
  <si>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</si>
  <si>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</si>
  <si>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</si>
  <si>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</si>
  <si>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</si>
  <si>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</si>
  <si>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</si>
  <si>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</si>
  <si>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</si>
  <si>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</si>
  <si>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</si>
  <si>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</si>
  <si>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</si>
  <si>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</si>
  <si>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</si>
  <si>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</si>
  <si>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</si>
  <si>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</si>
  <si>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</si>
  <si>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</si>
  <si>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</si>
  <si>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</si>
  <si>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</si>
  <si>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</si>
  <si>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</si>
  <si>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</si>
  <si>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</si>
  <si>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</si>
  <si>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</si>
  <si>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</si>
  <si>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</si>
  <si>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</si>
  <si>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</si>
  <si>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</si>
  <si>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</si>
  <si>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</si>
  <si>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</si>
  <si>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</si>
  <si>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</si>
  <si>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</si>
  <si>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</si>
  <si>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</si>
  <si>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</si>
  <si>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</si>
  <si>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</si>
  <si>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</si>
  <si>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</si>
  <si>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</si>
  <si>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</si>
  <si>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</si>
  <si>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</si>
  <si>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</si>
  <si>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</si>
  <si>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</si>
  <si>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</si>
  <si>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</si>
  <si>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</si>
  <si>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</si>
  <si>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</si>
  <si>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</si>
  <si>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</si>
  <si>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</si>
  <si>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</si>
  <si>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</si>
  <si>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</si>
  <si>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</si>
  <si>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</si>
  <si>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</si>
  <si>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</si>
  <si>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</si>
  <si>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</si>
  <si>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</si>
  <si>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</si>
  <si>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</si>
  <si>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</si>
  <si>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</si>
  <si>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</si>
  <si>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</si>
  <si>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</si>
  <si>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</si>
  <si>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</si>
  <si>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</si>
  <si>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</si>
  <si>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</si>
  <si>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</si>
  <si>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</si>
  <si>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</si>
  <si>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</si>
  <si>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</si>
  <si>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</si>
  <si>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</si>
  <si>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</si>
  <si>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</si>
  <si>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</si>
  <si>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</si>
  <si>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</si>
  <si>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</si>
  <si>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</si>
  <si>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</si>
  <si>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</si>
  <si>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</si>
  <si>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</si>
  <si>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</si>
  <si>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</si>
  <si>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</si>
  <si>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</si>
  <si>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</si>
  <si>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</si>
  <si>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</si>
  <si>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</si>
  <si>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</si>
  <si>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</si>
  <si>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</si>
  <si>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</si>
  <si>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</si>
  <si>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</si>
  <si>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</si>
  <si>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</si>
  <si>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</si>
  <si>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</si>
  <si>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</si>
  <si>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</si>
  <si>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</si>
  <si>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</si>
  <si>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</si>
  <si>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</si>
  <si>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</si>
  <si>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</si>
  <si>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</si>
  <si>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</si>
  <si>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</si>
  <si>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</si>
  <si>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</si>
  <si>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</si>
  <si>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</si>
  <si>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</si>
  <si>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</si>
  <si>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</si>
  <si>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</si>
  <si>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</si>
  <si>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</si>
  <si>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</si>
  <si>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</si>
  <si>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</si>
  <si>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</si>
  <si>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</si>
  <si>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</si>
  <si>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</si>
  <si>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</si>
  <si>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</si>
  <si>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</si>
  <si>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</si>
  <si>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</si>
  <si>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</si>
  <si>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</si>
  <si>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</si>
  <si>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</si>
  <si>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</si>
  <si>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</si>
  <si>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</si>
  <si>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</si>
  <si>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</si>
  <si>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</si>
  <si>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</si>
  <si>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</si>
  <si>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</si>
  <si>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</si>
  <si>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</si>
  <si>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</si>
  <si>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</si>
  <si>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</si>
  <si>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</si>
  <si>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</si>
  <si>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</si>
  <si>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</si>
  <si>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</si>
  <si>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</si>
  <si>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</si>
  <si>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</si>
  <si>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</si>
  <si>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</si>
  <si>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</si>
  <si>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</si>
  <si>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</si>
  <si>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</si>
  <si>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</si>
  <si>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</si>
  <si>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</si>
  <si>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</si>
  <si>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</si>
  <si>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</si>
  <si>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</si>
  <si>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</si>
  <si>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</si>
  <si>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</si>
  <si>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</si>
  <si>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</si>
  <si>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</si>
  <si>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</si>
  <si>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</si>
  <si>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</si>
  <si>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</si>
  <si>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</si>
  <si>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</si>
  <si>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</si>
  <si>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</si>
  <si>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</si>
  <si>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</si>
  <si>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</si>
  <si>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</si>
  <si>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</si>
  <si>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</si>
  <si>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</si>
  <si>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</si>
  <si>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</si>
  <si>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</si>
  <si>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</si>
  <si>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</si>
  <si>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</si>
  <si>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</si>
  <si>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</si>
  <si>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</si>
  <si>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</si>
  <si>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</si>
  <si>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</si>
  <si>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</si>
  <si>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</si>
  <si>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</si>
  <si>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</si>
  <si>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</si>
  <si>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</si>
  <si>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</si>
  <si>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</si>
  <si>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</si>
  <si>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</si>
  <si>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</si>
  <si>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</si>
  <si>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</si>
  <si>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</si>
  <si>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</si>
  <si>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</si>
  <si>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</si>
  <si>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</si>
  <si>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</si>
  <si>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</si>
  <si>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</si>
  <si>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</si>
  <si>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</si>
  <si>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</si>
  <si>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</si>
  <si>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</si>
  <si>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</si>
  <si>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</si>
  <si>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</si>
  <si>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</si>
  <si>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</si>
  <si>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</si>
  <si>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</si>
  <si>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</si>
  <si>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</si>
  <si>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</si>
  <si>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</si>
  <si>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</si>
  <si>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</si>
  <si>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</si>
  <si>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</si>
  <si>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</si>
  <si>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</si>
  <si>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</si>
  <si>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</si>
  <si>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</si>
  <si>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</si>
  <si>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</si>
  <si>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</si>
  <si>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</si>
  <si>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</si>
  <si>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</si>
  <si>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</si>
  <si>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</si>
  <si>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</si>
  <si>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</si>
  <si>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</si>
  <si>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</si>
  <si>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</si>
  <si>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</si>
  <si>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</si>
  <si>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</si>
  <si>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</si>
  <si>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</si>
  <si>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</si>
  <si>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</si>
  <si>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</si>
  <si>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</si>
  <si>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</si>
  <si>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</si>
  <si>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</si>
  <si>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</si>
  <si>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</si>
  <si>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</si>
  <si>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</si>
  <si>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</si>
  <si>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</si>
  <si>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</si>
  <si>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</si>
  <si>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</si>
  <si>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</si>
  <si>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</si>
  <si>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</si>
  <si>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</si>
  <si>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</si>
  <si>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</si>
  <si>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</si>
  <si>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</si>
  <si>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</si>
  <si>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</si>
  <si>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</si>
  <si>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</si>
  <si>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</si>
  <si>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</si>
  <si>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</si>
  <si>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</si>
  <si>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</si>
  <si>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</si>
  <si>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</si>
  <si>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</si>
  <si>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</si>
  <si>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</si>
  <si>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</si>
  <si>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</si>
  <si>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</si>
  <si>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</si>
  <si>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</si>
  <si>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</si>
  <si>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</si>
  <si>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</si>
  <si>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</si>
  <si>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</si>
  <si>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</si>
  <si>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</si>
  <si>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</si>
  <si>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</si>
  <si>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</si>
  <si>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</si>
  <si>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</si>
  <si>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</si>
  <si>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</si>
  <si>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</si>
  <si>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</si>
  <si>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</si>
  <si>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</si>
  <si>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</si>
  <si>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</si>
  <si>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</si>
  <si>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</si>
  <si>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</si>
  <si>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</si>
  <si>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</si>
  <si>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</si>
  <si>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</si>
  <si>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</si>
  <si>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</si>
  <si>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</si>
  <si>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</si>
  <si>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</si>
  <si>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</si>
  <si>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</si>
  <si>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</si>
  <si>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</si>
  <si>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</si>
  <si>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</si>
  <si>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</si>
  <si>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</si>
  <si>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</si>
  <si>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</si>
  <si>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</si>
  <si>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</si>
  <si>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</si>
  <si>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</si>
  <si>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</si>
  <si>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</si>
  <si>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</si>
  <si>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</si>
  <si>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</si>
  <si>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</si>
  <si>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</si>
  <si>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</si>
  <si>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</si>
  <si>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</si>
  <si>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</si>
  <si>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</si>
  <si>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</si>
  <si>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</si>
  <si>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</si>
  <si>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</si>
  <si>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</si>
  <si>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</si>
  <si>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</si>
  <si>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</si>
  <si>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</si>
  <si>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</si>
  <si>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</si>
  <si>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</si>
  <si>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</si>
  <si>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</si>
  <si>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</si>
  <si>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</si>
  <si>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</si>
  <si>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</si>
  <si>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</si>
  <si>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</si>
  <si>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</si>
  <si>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</si>
  <si>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</si>
  <si>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</si>
  <si>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</si>
  <si>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</si>
  <si>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</si>
  <si>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</si>
  <si>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</si>
  <si>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</si>
  <si>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</si>
  <si>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</si>
  <si>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</si>
  <si>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</si>
  <si>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</si>
  <si>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</si>
  <si>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</si>
  <si>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</si>
  <si>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</si>
  <si>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</si>
  <si>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</si>
  <si>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</si>
  <si>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</si>
  <si>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</si>
  <si>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</si>
  <si>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</si>
  <si>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</si>
  <si>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</si>
  <si>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</si>
  <si>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</si>
  <si>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</si>
  <si>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</si>
  <si>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</si>
  <si>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</si>
  <si>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</si>
  <si>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</si>
  <si>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</si>
  <si>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</si>
  <si>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</si>
  <si>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</si>
  <si>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</si>
  <si>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</si>
  <si>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</si>
  <si>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</si>
  <si>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</si>
  <si>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</si>
  <si>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</si>
  <si>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</si>
  <si>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</si>
  <si>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</si>
  <si>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</si>
  <si>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</si>
  <si>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</si>
  <si>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</si>
  <si>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</si>
  <si>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</si>
  <si>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</si>
  <si>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</si>
  <si>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</si>
  <si>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</si>
  <si>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</si>
  <si>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</si>
  <si>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</si>
  <si>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</si>
  <si>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</si>
  <si>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</si>
  <si>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</si>
  <si>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</si>
  <si>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</si>
  <si>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</si>
  <si>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</si>
  <si>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</si>
  <si>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</si>
  <si>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</si>
  <si>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</si>
  <si>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</si>
  <si>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</si>
  <si>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</si>
  <si>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</si>
  <si>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</si>
  <si>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</si>
  <si>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</si>
  <si>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</si>
  <si>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</si>
  <si>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</si>
  <si>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</si>
  <si>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</si>
  <si>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</si>
  <si>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</si>
  <si>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</si>
  <si>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</si>
  <si>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</si>
  <si>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</si>
  <si>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</si>
  <si>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</si>
  <si>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</si>
  <si>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</si>
  <si>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</si>
  <si>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</si>
  <si>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</si>
  <si>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</si>
  <si>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</si>
  <si>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</si>
  <si>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</si>
  <si>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</si>
  <si>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</si>
  <si>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</si>
  <si>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</si>
  <si>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</si>
  <si>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</si>
  <si>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</si>
  <si>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</si>
  <si>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</si>
  <si>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</si>
  <si>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</si>
  <si>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</si>
  <si>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</si>
  <si>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</si>
  <si>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</si>
  <si>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</si>
  <si>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</si>
  <si>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</si>
  <si>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</si>
  <si>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</si>
  <si>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</si>
  <si>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</si>
  <si>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</si>
  <si>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</si>
  <si>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</si>
  <si>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</si>
  <si>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</si>
  <si>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</si>
  <si>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</si>
  <si>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</si>
  <si>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</si>
  <si>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</si>
  <si>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</si>
  <si>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</si>
  <si>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</si>
  <si>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</si>
  <si>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</si>
  <si>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</si>
  <si>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</si>
  <si>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</si>
  <si>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</si>
  <si>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</si>
  <si>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</si>
  <si>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</si>
  <si>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</si>
  <si>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</si>
  <si>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</si>
  <si>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</si>
  <si>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</si>
  <si>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</si>
  <si>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</si>
  <si>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</si>
  <si>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</si>
  <si>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</si>
  <si>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</si>
  <si>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</si>
  <si>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</si>
  <si>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</si>
  <si>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</si>
  <si>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</si>
  <si>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</si>
  <si>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</si>
  <si>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</si>
  <si>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</si>
  <si>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</si>
  <si>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</si>
  <si>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</si>
  <si>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</si>
  <si>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</si>
  <si>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</si>
  <si>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</si>
  <si>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</si>
  <si>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</si>
  <si>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</si>
  <si>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</si>
  <si>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</si>
  <si>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</si>
  <si>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</si>
  <si>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</si>
  <si>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</si>
  <si>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</si>
  <si>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</si>
  <si>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</si>
  <si>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</si>
  <si>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</si>
  <si>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</si>
  <si>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</si>
  <si>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</si>
  <si>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</si>
  <si>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</si>
  <si>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</si>
  <si>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</si>
  <si>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</si>
  <si>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</si>
  <si>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</si>
  <si>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</si>
  <si>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</si>
  <si>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</si>
  <si>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</si>
  <si>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</si>
  <si>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</si>
  <si>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</si>
  <si>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</si>
  <si>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</si>
  <si>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</si>
  <si>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</si>
  <si>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</si>
  <si>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</si>
  <si>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</si>
  <si>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</si>
  <si>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</si>
  <si>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</si>
  <si>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</si>
  <si>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</si>
  <si>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</si>
  <si>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</si>
  <si>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</si>
  <si>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</si>
  <si>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</si>
  <si>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</si>
  <si>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</si>
  <si>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</si>
  <si>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</si>
  <si>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</si>
  <si>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</si>
  <si>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</si>
  <si>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</si>
  <si>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</si>
  <si>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</si>
  <si>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</si>
  <si>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</si>
  <si>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</si>
  <si>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</si>
  <si>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</si>
  <si>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</si>
  <si>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</si>
  <si>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</si>
  <si>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</si>
  <si>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</si>
  <si>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</si>
  <si>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</si>
  <si>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</si>
  <si>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</si>
  <si>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</si>
  <si>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</si>
  <si>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</si>
  <si>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</si>
  <si>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</si>
  <si>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</si>
  <si>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</si>
  <si>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</si>
  <si>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</si>
  <si>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</si>
  <si>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</si>
  <si>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</si>
  <si>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</si>
  <si>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</si>
  <si>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</si>
  <si>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</si>
  <si>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</si>
  <si>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</si>
  <si>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</si>
  <si>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</si>
  <si>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</si>
  <si>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</si>
  <si>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</si>
  <si>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</si>
  <si>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</si>
  <si>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</si>
  <si>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</si>
  <si>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</si>
  <si>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</si>
  <si>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</si>
  <si>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</si>
  <si>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</si>
  <si>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</si>
  <si>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</si>
  <si>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</si>
  <si>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</si>
  <si>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</si>
  <si>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</si>
  <si>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</si>
  <si>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</si>
  <si>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</si>
  <si>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</si>
  <si>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</si>
  <si>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</si>
  <si>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</si>
  <si>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</si>
  <si>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</si>
  <si>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</si>
  <si>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</si>
  <si>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</si>
  <si>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</si>
  <si>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</si>
  <si>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</si>
  <si>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</si>
  <si>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</si>
  <si>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</si>
  <si>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</si>
  <si>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</si>
  <si>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</si>
  <si>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</si>
  <si>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</si>
  <si>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</si>
  <si>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</si>
  <si>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</si>
  <si>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</si>
  <si>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</si>
  <si>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</si>
  <si>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</si>
  <si>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</si>
  <si>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</si>
  <si>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</si>
  <si>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</si>
  <si>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</si>
  <si>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</si>
  <si>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</si>
  <si>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</si>
  <si>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</si>
  <si>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</si>
  <si>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</si>
  <si>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</si>
  <si>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</si>
  <si>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</si>
  <si>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</si>
  <si>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</si>
  <si>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</si>
  <si>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</si>
  <si>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</si>
  <si>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</si>
  <si>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</si>
  <si>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</si>
  <si>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</si>
  <si>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</si>
  <si>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</si>
  <si>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</si>
  <si>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</si>
  <si>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</si>
  <si>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</si>
  <si>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</si>
  <si>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</si>
  <si>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</si>
  <si>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</si>
  <si>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</si>
  <si>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</si>
  <si>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</si>
  <si>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</si>
  <si>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</si>
  <si>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</si>
  <si>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</si>
  <si>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</si>
  <si>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</si>
  <si>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</si>
  <si>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</si>
  <si>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</si>
  <si>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</si>
  <si>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</si>
  <si>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</si>
  <si>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</si>
  <si>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</si>
  <si>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</si>
  <si>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</si>
  <si>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</si>
  <si>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</si>
  <si>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</si>
  <si>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</si>
  <si>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</si>
  <si>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</si>
  <si>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</si>
  <si>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</si>
  <si>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</si>
  <si>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</si>
  <si>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</si>
  <si>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</si>
  <si>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</si>
  <si>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</si>
  <si>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</si>
  <si>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</si>
  <si>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</si>
  <si>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</si>
  <si>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</si>
  <si>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</si>
  <si>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</si>
  <si>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</si>
  <si>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</si>
  <si>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</si>
  <si>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</si>
  <si>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</si>
  <si>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</si>
  <si>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</si>
  <si>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</si>
  <si>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</si>
  <si>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</si>
  <si>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</si>
  <si>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</si>
  <si>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</si>
  <si>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</si>
  <si>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</si>
  <si>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</si>
  <si>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</si>
  <si>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</si>
  <si>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</si>
  <si>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</si>
  <si>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</si>
  <si>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</si>
  <si>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</si>
  <si>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</si>
  <si>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</si>
  <si>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</si>
  <si>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</si>
  <si>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</si>
  <si>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</si>
  <si>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</si>
  <si>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</si>
  <si>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</si>
  <si>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</si>
  <si>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</si>
  <si>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</si>
  <si>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</si>
  <si>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</si>
  <si>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</si>
  <si>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</si>
  <si>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</si>
  <si>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</si>
  <si>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</si>
  <si>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</si>
  <si>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</si>
  <si>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</si>
  <si>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</si>
  <si>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</si>
  <si>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</si>
  <si>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</si>
  <si>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</si>
  <si>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</si>
  <si>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</si>
  <si>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</si>
  <si>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</si>
  <si>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</si>
  <si>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</si>
  <si>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</si>
  <si>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</si>
  <si>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</si>
  <si>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</si>
  <si>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</si>
  <si>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</si>
  <si>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</si>
  <si>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</si>
  <si>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</si>
  <si>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</si>
  <si>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</si>
  <si>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</si>
  <si>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</si>
  <si>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</si>
  <si>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</si>
  <si>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</si>
  <si>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</si>
  <si>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</si>
  <si>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</si>
  <si>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</si>
  <si>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</si>
  <si>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</si>
  <si>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</si>
  <si>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</si>
  <si>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</si>
  <si>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</si>
  <si>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</si>
  <si>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</si>
  <si>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</si>
  <si>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</si>
  <si>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</si>
  <si>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</si>
  <si>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</si>
  <si>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</si>
  <si>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</si>
  <si>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</si>
  <si>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</si>
  <si>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</si>
  <si>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</si>
  <si>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</si>
  <si>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</si>
  <si>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</si>
  <si>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</si>
  <si>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</si>
  <si>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</si>
  <si>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</si>
  <si>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</si>
  <si>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</si>
  <si>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</si>
  <si>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</si>
  <si>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</si>
  <si>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</si>
  <si>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</si>
  <si>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</si>
  <si>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</si>
  <si>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</si>
  <si>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</si>
  <si>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</si>
  <si>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</si>
  <si>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</si>
  <si>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</si>
  <si>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</si>
  <si>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</si>
  <si>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</si>
  <si>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</si>
  <si>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</si>
  <si>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</si>
  <si>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</si>
  <si>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</si>
  <si>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</si>
  <si>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</si>
  <si>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</si>
  <si>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</si>
  <si>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</si>
  <si>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</si>
  <si>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</si>
  <si>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</si>
  <si>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</si>
  <si>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</si>
  <si>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</si>
  <si>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</si>
  <si>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</si>
  <si>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</si>
  <si>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</si>
  <si>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</si>
  <si>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</si>
  <si>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</si>
  <si>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</si>
  <si>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</si>
  <si>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</si>
  <si>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</si>
  <si>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</si>
  <si>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</si>
  <si>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</si>
  <si>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</si>
  <si>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</si>
  <si>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</si>
  <si>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</si>
  <si>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</si>
  <si>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</si>
  <si>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</si>
  <si>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</si>
  <si>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</si>
  <si>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</si>
  <si>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</si>
  <si>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</si>
  <si>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</si>
  <si>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</si>
  <si>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</si>
  <si>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</si>
  <si>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</si>
  <si>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</si>
  <si>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</si>
  <si>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</si>
  <si>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</si>
  <si>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</si>
  <si>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</si>
  <si>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</si>
  <si>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</si>
  <si>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</si>
  <si>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</si>
  <si>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</si>
  <si>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</si>
  <si>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</si>
  <si>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</si>
  <si>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</si>
  <si>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</si>
  <si>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</si>
  <si>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</si>
  <si>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</si>
  <si>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</si>
  <si>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</si>
  <si>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</si>
  <si>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</si>
  <si>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</si>
  <si>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</si>
  <si>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</si>
  <si>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</si>
  <si>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</si>
  <si>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</si>
  <si>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</si>
  <si>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</si>
  <si>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</si>
  <si>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</si>
  <si>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</si>
  <si>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</si>
  <si>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</si>
  <si>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</si>
  <si>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</si>
  <si>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</si>
  <si>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</si>
  <si>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</si>
  <si>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</si>
  <si>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</si>
  <si>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</si>
  <si>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</si>
  <si>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</si>
  <si>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</si>
  <si>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</si>
  <si>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</si>
  <si>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</si>
  <si>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</si>
  <si>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</si>
  <si>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</si>
  <si>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</si>
  <si>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</si>
  <si>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</si>
  <si>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</si>
  <si>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</si>
  <si>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</si>
  <si>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</si>
  <si>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</si>
  <si>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</si>
  <si>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</si>
  <si>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</si>
  <si>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</si>
  <si>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</si>
  <si>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</si>
  <si>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</si>
  <si>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</si>
  <si>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</si>
  <si>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</si>
  <si>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</si>
  <si>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</si>
  <si>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</si>
  <si>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</si>
  <si>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</si>
  <si>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</si>
  <si>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</si>
  <si>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</si>
  <si>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</si>
  <si>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</si>
  <si>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</si>
  <si>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</si>
  <si>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</si>
  <si>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</si>
  <si>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</si>
  <si>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</si>
  <si>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</si>
  <si>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</si>
  <si>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</si>
  <si>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</si>
  <si>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</si>
  <si>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</si>
  <si>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</si>
  <si>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</si>
  <si>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</si>
  <si>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</si>
  <si>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</si>
  <si>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</si>
  <si>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</si>
  <si>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</si>
  <si>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</si>
  <si>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</si>
  <si>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</si>
  <si>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</si>
  <si>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</si>
  <si>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</si>
  <si>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</si>
  <si>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</si>
  <si>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</si>
  <si>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</si>
  <si>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</si>
  <si>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</si>
  <si>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</si>
  <si>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</si>
  <si>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</si>
  <si>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</si>
  <si>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</si>
  <si>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</si>
  <si>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</si>
  <si>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</si>
  <si>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</si>
  <si>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</si>
  <si>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</si>
  <si>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</si>
  <si>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</si>
  <si>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</si>
  <si>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</si>
  <si>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</si>
  <si>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</si>
  <si>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</si>
  <si>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</si>
  <si>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</si>
  <si>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</si>
  <si>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</si>
  <si>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</si>
  <si>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</si>
  <si>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</si>
  <si>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</si>
  <si>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</si>
  <si>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</si>
  <si>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</si>
  <si>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</si>
  <si>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</si>
  <si>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</si>
  <si>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</si>
  <si>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</si>
  <si>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</si>
  <si>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</si>
  <si>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</si>
  <si>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</si>
  <si>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</si>
  <si>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</si>
  <si>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</si>
  <si>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</si>
  <si>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</si>
  <si>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</si>
  <si>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</si>
  <si>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</si>
  <si>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</si>
  <si>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</si>
  <si>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</si>
  <si>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</si>
  <si>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</si>
  <si>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</si>
  <si>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</si>
  <si>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</si>
  <si>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</si>
  <si>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</si>
  <si>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</si>
  <si>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</si>
  <si>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</si>
  <si>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</si>
  <si>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</si>
  <si>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</si>
  <si>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</si>
  <si>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</si>
  <si>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</si>
  <si>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</si>
  <si>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</si>
  <si>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</si>
  <si>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</si>
  <si>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</si>
  <si>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</si>
  <si>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</si>
  <si>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</si>
  <si>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</si>
  <si>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</si>
  <si>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</si>
  <si>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</si>
  <si>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</si>
  <si>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</si>
  <si>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</si>
  <si>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</si>
  <si>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</si>
  <si>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</si>
  <si>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</si>
  <si>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</si>
  <si>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</si>
  <si>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</si>
  <si>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</si>
  <si>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</si>
  <si>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</si>
  <si>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</si>
  <si>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</si>
  <si>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</si>
  <si>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</si>
  <si>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</si>
  <si>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</si>
  <si>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</si>
  <si>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</si>
  <si>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</si>
  <si>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</si>
  <si>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</si>
  <si>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</si>
  <si>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</si>
  <si>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</si>
  <si>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</si>
  <si>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</si>
  <si>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</si>
  <si>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</si>
  <si>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</si>
  <si>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</si>
  <si>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</si>
  <si>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</si>
  <si>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</si>
  <si>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</si>
  <si>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</si>
  <si>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</si>
  <si>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</si>
  <si>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</si>
  <si>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</si>
  <si>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</si>
  <si>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</si>
  <si>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</si>
  <si>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</si>
  <si>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</si>
  <si>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</si>
  <si>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</si>
  <si>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</si>
  <si>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</si>
  <si>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</si>
  <si>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</si>
  <si>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</si>
  <si>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</si>
  <si>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</si>
  <si>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</si>
  <si>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</si>
  <si>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</si>
  <si>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</si>
  <si>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</si>
  <si>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</si>
  <si>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</si>
  <si>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</si>
  <si>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</si>
  <si>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</si>
  <si>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</si>
  <si>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</si>
  <si>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</si>
  <si>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</si>
  <si>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</si>
  <si>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</si>
  <si>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</si>
  <si>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</si>
  <si>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</si>
  <si>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</si>
  <si>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</si>
  <si>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</si>
  <si>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</si>
  <si>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</si>
  <si>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</si>
  <si>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</si>
  <si>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</si>
  <si>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</si>
  <si>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</si>
  <si>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</si>
  <si>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</si>
  <si>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</si>
  <si>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</si>
  <si>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</si>
  <si>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</si>
  <si>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</si>
  <si>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</si>
  <si>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</si>
  <si>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</si>
  <si>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</si>
  <si>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</si>
  <si>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</si>
  <si>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</si>
  <si>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</si>
  <si>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</si>
  <si>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</si>
  <si>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</si>
  <si>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</si>
  <si>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</si>
  <si>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</si>
  <si>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</si>
  <si>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</si>
  <si>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</si>
  <si>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</si>
  <si>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</si>
  <si>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</si>
  <si>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</si>
  <si>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</si>
  <si>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</si>
  <si>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</si>
  <si>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</si>
  <si>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</si>
  <si>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</si>
  <si>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</si>
  <si>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</si>
  <si>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</si>
  <si>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</si>
  <si>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</si>
  <si>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</si>
  <si>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</si>
  <si>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</si>
  <si>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</si>
  <si>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</si>
  <si>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</si>
  <si>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</si>
  <si>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</si>
  <si>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</si>
  <si>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</si>
  <si>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</si>
  <si>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</si>
  <si>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</si>
  <si>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</si>
  <si>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</si>
  <si>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</si>
  <si>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</si>
  <si>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</si>
  <si>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</si>
  <si>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</si>
  <si>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</si>
  <si>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</si>
  <si>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</si>
  <si>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</si>
  <si>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</si>
  <si>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</si>
  <si>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</si>
  <si>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</si>
  <si>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</si>
  <si>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</si>
  <si>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</si>
  <si>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</si>
  <si>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</si>
  <si>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</si>
  <si>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</si>
  <si>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</si>
  <si>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</si>
  <si>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</si>
  <si>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</si>
  <si>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</si>
  <si>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</si>
  <si>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</si>
  <si>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</si>
  <si>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</si>
  <si>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</si>
  <si>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</si>
  <si>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</si>
  <si>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</si>
  <si>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</si>
  <si>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</si>
  <si>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</si>
  <si>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</si>
  <si>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</si>
  <si>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</si>
  <si>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</si>
  <si>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</si>
  <si>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</si>
  <si>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</si>
  <si>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</si>
  <si>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</si>
  <si>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</si>
  <si>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</si>
  <si>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</si>
  <si>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</si>
  <si>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</si>
  <si>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</si>
  <si>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</si>
  <si>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</si>
  <si>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</si>
  <si>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</si>
  <si>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</si>
  <si>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</si>
  <si>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</si>
  <si>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</si>
  <si>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</si>
  <si>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</si>
  <si>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</si>
  <si>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</si>
  <si>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</si>
  <si>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</si>
  <si>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</si>
  <si>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</si>
  <si>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</si>
  <si>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</si>
  <si>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</si>
  <si>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</si>
  <si>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</si>
  <si>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</si>
  <si>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</si>
  <si>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</si>
  <si>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</si>
  <si>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</si>
  <si>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</si>
  <si>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</si>
  <si>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</si>
  <si>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</si>
  <si>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</si>
  <si>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</si>
  <si>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</si>
  <si>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</si>
  <si>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</si>
  <si>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</si>
  <si>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</si>
  <si>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</si>
  <si>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</si>
  <si>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</si>
  <si>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</si>
  <si>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</si>
  <si>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</si>
  <si>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</si>
  <si>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</si>
  <si>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</si>
  <si>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</si>
  <si>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</si>
  <si>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</si>
  <si>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</si>
  <si>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</si>
  <si>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</si>
  <si>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</si>
  <si>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</si>
  <si>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</si>
  <si>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</si>
  <si>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</si>
  <si>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</si>
  <si>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</si>
  <si>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</si>
  <si>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</si>
  <si>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</si>
  <si>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</si>
  <si>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</si>
  <si>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</si>
  <si>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</si>
  <si>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</si>
  <si>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</si>
  <si>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</si>
  <si>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</si>
  <si>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</si>
  <si>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</si>
  <si>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</si>
  <si>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</si>
  <si>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</si>
  <si>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</si>
  <si>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</si>
  <si>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</si>
  <si>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</si>
  <si>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</si>
  <si>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</si>
  <si>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</si>
  <si>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</si>
  <si>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</si>
  <si>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</si>
  <si>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</si>
  <si>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</si>
  <si>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</si>
  <si>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</si>
  <si>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</si>
  <si>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</si>
  <si>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</si>
  <si>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</si>
  <si>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</si>
  <si>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</si>
  <si>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</si>
  <si>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</si>
  <si>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</si>
  <si>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</si>
  <si>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</si>
  <si>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</si>
  <si>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</si>
  <si>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</si>
  <si>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</si>
  <si>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</si>
  <si>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</si>
  <si>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</si>
  <si>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</si>
  <si>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</si>
  <si>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</si>
  <si>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</si>
  <si>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</si>
  <si>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</si>
  <si>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</si>
  <si>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</si>
  <si>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</si>
  <si>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</si>
  <si>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</si>
  <si>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</si>
  <si>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</si>
  <si>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</si>
  <si>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</si>
  <si>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</si>
  <si>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</si>
  <si>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</si>
  <si>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</si>
  <si>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</si>
  <si>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</si>
  <si>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</si>
  <si>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</si>
  <si>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</si>
  <si>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</si>
  <si>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</si>
  <si>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</si>
  <si>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</si>
  <si>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</si>
  <si>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</si>
  <si>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</si>
  <si>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</si>
  <si>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</si>
  <si>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</si>
  <si>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</si>
  <si>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</si>
  <si>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</si>
  <si>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</si>
  <si>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</si>
  <si>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</si>
  <si>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</si>
  <si>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</si>
  <si>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</si>
  <si>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</si>
  <si>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</si>
  <si>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</si>
  <si>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</si>
  <si>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</si>
  <si>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</si>
  <si>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</si>
  <si>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</si>
  <si>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</si>
  <si>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</si>
  <si>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</si>
  <si>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</si>
  <si>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</si>
  <si>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</si>
  <si>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</si>
  <si>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</si>
  <si>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</si>
  <si>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</si>
  <si>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</si>
  <si>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</si>
  <si>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</si>
  <si>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</si>
  <si>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</si>
  <si>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</si>
  <si>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</si>
  <si>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</si>
  <si>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</si>
  <si>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</si>
  <si>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</si>
  <si>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</si>
  <si>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</si>
  <si>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</si>
  <si>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</si>
  <si>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</si>
  <si>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</si>
  <si>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</si>
  <si>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</si>
  <si>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</si>
  <si>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</si>
  <si>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</si>
  <si>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</si>
  <si>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</si>
  <si>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</si>
  <si>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</si>
  <si>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</si>
  <si>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</si>
  <si>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</si>
  <si>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</si>
  <si>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</si>
  <si>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</si>
  <si>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</si>
  <si>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</si>
  <si>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</si>
  <si>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</si>
  <si>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</si>
  <si>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</si>
  <si>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</si>
  <si>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</si>
  <si>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</si>
  <si>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</si>
  <si>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</si>
  <si>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</si>
  <si>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</si>
  <si>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</si>
  <si>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</si>
  <si>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</si>
  <si>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</si>
  <si>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</si>
  <si>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</si>
  <si>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</si>
  <si>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</si>
  <si>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</si>
  <si>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</si>
  <si>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</si>
  <si>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</si>
  <si>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</si>
  <si>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</si>
  <si>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</si>
  <si>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</si>
  <si>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</si>
  <si>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</si>
  <si>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</si>
  <si>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</si>
  <si>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</si>
  <si>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</si>
  <si>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</si>
  <si>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</si>
  <si>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</si>
  <si>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</si>
  <si>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</si>
  <si>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</si>
  <si>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</si>
  <si>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</si>
  <si>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</si>
  <si>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</si>
  <si>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</si>
  <si>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</si>
  <si>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</si>
  <si>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</si>
  <si>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</si>
  <si>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</si>
  <si>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</si>
  <si>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</si>
  <si>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</si>
  <si>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</si>
  <si>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</si>
  <si>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</si>
  <si>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</si>
  <si>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</si>
  <si>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</si>
  <si>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</si>
  <si>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</si>
  <si>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</si>
  <si>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</si>
  <si>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</si>
  <si>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</si>
  <si>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</si>
  <si>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</si>
  <si>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</si>
  <si>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</si>
  <si>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</si>
  <si>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</si>
  <si>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</si>
  <si>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</si>
  <si>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</si>
  <si>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</si>
  <si>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</si>
  <si>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</si>
  <si>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</si>
  <si>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</si>
  <si>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</si>
  <si>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</si>
  <si>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</si>
  <si>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</si>
  <si>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</si>
  <si>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</si>
  <si>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</si>
  <si>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</si>
  <si>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</si>
  <si>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</si>
  <si>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</si>
  <si>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</si>
  <si>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</si>
  <si>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</si>
  <si>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</si>
  <si>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</si>
  <si>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</si>
  <si>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</si>
  <si>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</si>
  <si>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</si>
  <si>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</si>
  <si>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</si>
  <si>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</si>
  <si>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</si>
  <si>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</si>
  <si>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</si>
  <si>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</si>
  <si>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</si>
  <si>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</si>
  <si>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</si>
  <si>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</si>
  <si>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</si>
  <si>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</si>
  <si>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</si>
  <si>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</si>
  <si>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</si>
  <si>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</si>
  <si>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</si>
  <si>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</si>
  <si>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</si>
  <si>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</si>
  <si>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</si>
  <si>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</si>
  <si>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</si>
  <si>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</si>
  <si>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</si>
  <si>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</si>
  <si>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</si>
  <si>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</si>
  <si>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</si>
  <si>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</si>
  <si>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</si>
  <si>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</si>
  <si>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</si>
  <si>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</si>
  <si>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</si>
  <si>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</si>
  <si>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</si>
  <si>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</si>
  <si>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</si>
  <si>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</si>
  <si>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</si>
  <si>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</si>
  <si>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</si>
  <si>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</si>
  <si>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</si>
  <si>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</si>
  <si>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</si>
  <si>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</si>
  <si>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</si>
  <si>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</si>
  <si>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</si>
  <si>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</si>
  <si>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</si>
  <si>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</si>
  <si>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</si>
  <si>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</si>
  <si>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</si>
  <si>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</si>
  <si>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</si>
  <si>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</si>
  <si>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</si>
  <si>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</si>
  <si>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</si>
  <si>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</si>
  <si>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</si>
  <si>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</si>
  <si>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</si>
  <si>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</si>
  <si>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</si>
  <si>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</si>
  <si>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</si>
  <si>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</si>
  <si>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</si>
  <si>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</si>
  <si>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</si>
  <si>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</si>
  <si>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</si>
  <si>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</si>
  <si>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</si>
  <si>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</si>
  <si>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</si>
  <si>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</si>
  <si>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</si>
  <si>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</si>
  <si>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</si>
  <si>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</si>
  <si>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</si>
  <si>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</si>
  <si>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</si>
  <si>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</si>
  <si>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</si>
  <si>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</si>
  <si>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</si>
  <si>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</si>
  <si>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</si>
  <si>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</si>
  <si>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</si>
  <si>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</si>
  <si>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</si>
  <si>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</si>
  <si>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</si>
  <si>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</si>
  <si>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</si>
  <si>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</si>
  <si>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</si>
  <si>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</si>
  <si>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</si>
  <si>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</si>
  <si>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</si>
  <si>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</si>
  <si>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</si>
  <si>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</si>
  <si>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</si>
  <si>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</si>
  <si>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</si>
  <si>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</si>
  <si>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</si>
  <si>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</si>
  <si>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</si>
  <si>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</si>
  <si>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</si>
  <si>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</si>
  <si>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</si>
  <si>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</si>
  <si>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</si>
  <si>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</si>
  <si>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</si>
  <si>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</si>
  <si>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</si>
  <si>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</si>
  <si>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</si>
  <si>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</si>
  <si>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</si>
  <si>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</si>
  <si>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</si>
  <si>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</si>
  <si>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</si>
  <si>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</si>
  <si>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</si>
  <si>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</si>
  <si>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</si>
  <si>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</si>
  <si>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</si>
  <si>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</si>
  <si>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</si>
  <si>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</si>
  <si>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</si>
  <si>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</si>
  <si>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</si>
  <si>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</si>
  <si>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</si>
  <si>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</si>
  <si>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</si>
  <si>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</si>
  <si>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</si>
  <si>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</si>
  <si>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</si>
  <si>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</si>
  <si>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</si>
  <si>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</si>
  <si>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</si>
  <si>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</si>
  <si>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</si>
  <si>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</si>
  <si>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</si>
  <si>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</si>
  <si>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</si>
  <si>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</si>
  <si>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</si>
  <si>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</si>
  <si>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</si>
  <si>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</si>
  <si>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</si>
  <si>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</si>
  <si>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</si>
  <si>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</si>
  <si>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</si>
  <si>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</si>
  <si>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</si>
  <si>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</si>
  <si>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</si>
  <si>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</si>
  <si>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</si>
  <si>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</si>
  <si>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</si>
  <si>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</si>
  <si>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</si>
  <si>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</si>
  <si>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</si>
  <si>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</si>
  <si>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</si>
  <si>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</si>
  <si>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</si>
  <si>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</si>
  <si>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</si>
  <si>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</si>
  <si>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</si>
  <si>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</si>
  <si>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</si>
  <si>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</si>
  <si>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</si>
  <si>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</si>
  <si>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</si>
  <si>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</si>
  <si>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</si>
  <si>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</si>
  <si>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</si>
  <si>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</si>
  <si>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</si>
  <si>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</si>
  <si>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</si>
  <si>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</si>
  <si>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</si>
  <si>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</si>
  <si>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</si>
  <si>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</si>
  <si>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</si>
  <si>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</si>
  <si>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</si>
  <si>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</si>
  <si>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</si>
  <si>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</si>
  <si>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</si>
  <si>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</si>
  <si>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</si>
  <si>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</si>
  <si>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</si>
  <si>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</si>
  <si>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</si>
  <si>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</si>
  <si>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</si>
  <si>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</si>
  <si>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</si>
  <si>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</si>
  <si>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</si>
  <si>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</si>
  <si>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</si>
  <si>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</si>
  <si>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</si>
  <si>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</si>
  <si>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</si>
  <si>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</si>
  <si>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</si>
  <si>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</si>
  <si>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</si>
  <si>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</si>
  <si>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</si>
  <si>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</si>
  <si>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</si>
  <si>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</si>
  <si>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</si>
  <si>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</si>
  <si>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</si>
  <si>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</si>
  <si>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</si>
  <si>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</si>
  <si>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</si>
  <si>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</si>
  <si>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</si>
  <si>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</si>
  <si>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</si>
  <si>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</si>
  <si>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</si>
  <si>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</si>
  <si>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</si>
  <si>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</si>
  <si>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</si>
  <si>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</si>
  <si>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</si>
  <si>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</si>
  <si>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</si>
  <si>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</si>
  <si>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</si>
  <si>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</si>
  <si>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</si>
  <si>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</si>
  <si>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</si>
  <si>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</si>
  <si>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</si>
  <si>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</si>
  <si>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</si>
  <si>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</si>
  <si>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</si>
  <si>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</si>
  <si>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</si>
  <si>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</si>
  <si>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</si>
  <si>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</si>
  <si>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</si>
  <si>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</si>
  <si>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</si>
  <si>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</si>
  <si>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</si>
  <si>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</si>
  <si>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</si>
  <si>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</si>
  <si>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</si>
  <si>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</si>
  <si>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</si>
  <si>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</si>
  <si>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</si>
  <si>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</si>
  <si>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</si>
  <si>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</si>
  <si>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</si>
  <si>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</si>
  <si>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</si>
  <si>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</si>
  <si>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</si>
  <si>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</si>
  <si>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</si>
  <si>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</si>
  <si>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</si>
  <si>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</si>
  <si>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</si>
  <si>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</si>
  <si>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</si>
  <si>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</si>
  <si>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</si>
  <si>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</si>
  <si>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</si>
  <si>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</si>
  <si>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</si>
  <si>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</si>
  <si>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</si>
  <si>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</si>
  <si>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</si>
  <si>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</si>
  <si>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</si>
  <si>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</si>
  <si>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</si>
  <si>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</si>
  <si>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</si>
  <si>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</si>
  <si>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</si>
  <si>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</si>
  <si>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</si>
  <si>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</si>
  <si>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</si>
  <si>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</si>
  <si>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</si>
  <si>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</si>
  <si>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</si>
  <si>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</si>
  <si>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</si>
  <si>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</si>
  <si>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</si>
  <si>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</si>
  <si>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</si>
  <si>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</si>
  <si>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</si>
  <si>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</si>
  <si>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</si>
  <si>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</si>
  <si>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</si>
  <si>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</si>
  <si>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</si>
  <si>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</si>
  <si>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</si>
  <si>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</si>
  <si>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</si>
  <si>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</si>
  <si>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</si>
  <si>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</si>
  <si>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</si>
  <si>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</si>
  <si>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</si>
  <si>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</si>
  <si>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</si>
  <si>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</si>
  <si>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</si>
  <si>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</si>
  <si>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</si>
  <si>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</si>
  <si>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</si>
  <si>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</si>
  <si>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</si>
  <si>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</si>
  <si>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</si>
  <si>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</si>
  <si>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</si>
  <si>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</si>
  <si>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</si>
  <si>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</si>
  <si>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</si>
  <si>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</si>
  <si>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</si>
  <si>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</si>
  <si>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</si>
  <si>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</si>
  <si>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</si>
  <si>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</si>
  <si>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</si>
  <si>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</si>
  <si>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</si>
  <si>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</si>
  <si>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</si>
  <si>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</si>
  <si>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</si>
  <si>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</si>
  <si>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</si>
  <si>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</si>
  <si>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</si>
  <si>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</si>
  <si>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</si>
  <si>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</si>
  <si>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</si>
  <si>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</si>
  <si>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</si>
  <si>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</si>
  <si>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</si>
  <si>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</si>
  <si>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</si>
  <si>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</si>
  <si>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</si>
  <si>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</si>
  <si>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</si>
  <si>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</si>
  <si>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</si>
  <si>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</si>
  <si>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</si>
  <si>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</si>
  <si>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</si>
  <si>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</si>
  <si>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</si>
  <si>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</si>
  <si>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</si>
  <si>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</si>
  <si>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</si>
  <si>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</si>
  <si>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</si>
  <si>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</si>
  <si>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</si>
  <si>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</si>
  <si>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</si>
  <si>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</si>
  <si>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</si>
  <si>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</si>
  <si>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</si>
  <si>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</si>
  <si>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</si>
  <si>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</si>
  <si>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</si>
  <si>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</si>
  <si>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</si>
  <si>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</si>
  <si>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</si>
  <si>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</si>
  <si>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</si>
  <si>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</si>
  <si>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</si>
  <si>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</si>
  <si>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</si>
  <si>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</si>
  <si>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</si>
  <si>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</si>
  <si>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</si>
  <si>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</si>
  <si>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</si>
  <si>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</si>
  <si>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</si>
  <si>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</si>
  <si>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</si>
  <si>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</si>
  <si>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</si>
  <si>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</si>
  <si>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</si>
  <si>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</si>
  <si>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</si>
  <si>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</si>
  <si>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</si>
  <si>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</si>
  <si>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</si>
  <si>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</si>
  <si>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</si>
  <si>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</si>
  <si>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</si>
  <si>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</si>
  <si>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</si>
  <si>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</si>
  <si>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</si>
  <si>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</si>
  <si>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</si>
  <si>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</si>
  <si>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</si>
  <si>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</si>
  <si>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</si>
  <si>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</si>
  <si>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</si>
  <si>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</si>
  <si>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</si>
  <si>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</si>
  <si>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</si>
  <si>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</si>
  <si>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</si>
  <si>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</si>
  <si>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</si>
  <si>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</si>
  <si>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</si>
  <si>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</si>
  <si>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</si>
  <si>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</si>
  <si>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</si>
  <si>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</si>
  <si>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</si>
  <si>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</si>
  <si>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</si>
  <si>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</si>
  <si>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</si>
  <si>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</si>
  <si>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</si>
  <si>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</si>
  <si>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</si>
  <si>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</si>
  <si>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</si>
  <si>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</si>
  <si>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</si>
  <si>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</si>
  <si>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</si>
  <si>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</si>
  <si>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</si>
  <si>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</si>
  <si>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</si>
  <si>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</si>
  <si>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</si>
  <si>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</si>
  <si>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</si>
  <si>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</si>
  <si>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</si>
  <si>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</si>
  <si>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</si>
  <si>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</si>
  <si>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</si>
  <si>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</si>
  <si>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</si>
  <si>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</si>
  <si>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</si>
  <si>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</si>
  <si>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</si>
  <si>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</si>
  <si>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</si>
  <si>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</si>
  <si>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</si>
  <si>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</si>
  <si>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</si>
  <si>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</si>
  <si>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</si>
  <si>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</si>
  <si>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</si>
  <si>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</si>
  <si>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</si>
  <si>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</si>
  <si>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</si>
  <si>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</si>
  <si>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</si>
  <si>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</si>
  <si>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</si>
  <si>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</si>
  <si>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</si>
  <si>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</si>
  <si>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</si>
  <si>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</si>
  <si>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</si>
  <si>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</si>
  <si>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</si>
  <si>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</si>
  <si>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</si>
  <si>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</si>
  <si>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</si>
  <si>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</si>
  <si>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</si>
  <si>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</si>
  <si>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</si>
  <si>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</si>
  <si>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</si>
  <si>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</si>
  <si>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</si>
  <si>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</si>
  <si>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</si>
  <si>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</si>
  <si>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</si>
  <si>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</si>
  <si>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</si>
  <si>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</si>
  <si>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</si>
  <si>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</si>
  <si>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</si>
  <si>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</si>
  <si>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</si>
  <si>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</si>
  <si>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</si>
  <si>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</si>
  <si>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</si>
  <si>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</si>
  <si>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</si>
  <si>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</si>
  <si>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</si>
  <si>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</si>
  <si>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</si>
  <si>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</si>
  <si>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</si>
  <si>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</si>
  <si>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</si>
  <si>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</si>
  <si>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</si>
  <si>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</si>
  <si>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</si>
  <si>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</si>
  <si>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</si>
  <si>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</si>
  <si>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</si>
  <si>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</si>
  <si>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</si>
  <si>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</si>
  <si>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</si>
  <si>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</si>
  <si>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</si>
  <si>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</si>
  <si>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</si>
  <si>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</si>
  <si>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</si>
  <si>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</si>
  <si>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</si>
  <si>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</si>
  <si>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</si>
  <si>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</si>
  <si>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</si>
  <si>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</si>
  <si>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</si>
  <si>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</si>
  <si>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</si>
  <si>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</si>
  <si>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</si>
  <si>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</si>
  <si>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</si>
  <si>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</si>
  <si>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</si>
  <si>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</si>
  <si>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</si>
  <si>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</si>
  <si>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</si>
  <si>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</si>
  <si>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</si>
  <si>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</si>
  <si>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</si>
  <si>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</si>
  <si>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</si>
  <si>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</si>
  <si>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</si>
  <si>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</si>
  <si>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</si>
  <si>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</si>
  <si>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</si>
  <si>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</si>
  <si>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</si>
  <si>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</si>
  <si>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</si>
  <si>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</si>
  <si>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</si>
  <si>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</si>
  <si>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</si>
  <si>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</si>
  <si>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</si>
  <si>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</si>
  <si>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</si>
  <si>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</si>
  <si>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</si>
  <si>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</si>
  <si>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</si>
  <si>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</si>
  <si>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</si>
  <si>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</si>
  <si>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</si>
  <si>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</si>
  <si>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</si>
  <si>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</si>
  <si>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</si>
  <si>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</si>
  <si>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</si>
  <si>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</si>
  <si>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</si>
  <si>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</si>
  <si>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</si>
  <si>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</si>
  <si>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</si>
  <si>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</si>
  <si>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</si>
  <si>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</si>
  <si>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</si>
  <si>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</si>
  <si>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</si>
  <si>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</si>
  <si>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</si>
  <si>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</si>
  <si>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</si>
  <si>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</si>
  <si>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</si>
  <si>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</si>
  <si>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</si>
  <si>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</si>
  <si>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</si>
  <si>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</si>
  <si>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</si>
  <si>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</si>
  <si>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</si>
  <si>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</si>
  <si>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</si>
  <si>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</si>
  <si>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</si>
  <si>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</si>
  <si>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</si>
  <si>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</si>
  <si>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</si>
  <si>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</si>
  <si>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</si>
  <si>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</si>
  <si>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</si>
  <si>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</si>
  <si>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</si>
  <si>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</si>
  <si>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</si>
  <si>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</si>
  <si>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</si>
  <si>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</si>
  <si>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</si>
  <si>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</si>
  <si>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</si>
  <si>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</si>
  <si>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</si>
  <si>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</si>
  <si>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</si>
  <si>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</si>
  <si>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</si>
  <si>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</si>
  <si>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</si>
  <si>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</si>
  <si>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</si>
  <si>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</si>
  <si>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</si>
  <si>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</si>
  <si>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</si>
  <si>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</si>
  <si>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</si>
  <si>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</si>
  <si>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</si>
  <si>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</si>
  <si>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</si>
  <si>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</si>
  <si>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</si>
  <si>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</si>
  <si>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</si>
  <si>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</si>
  <si>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</si>
  <si>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</si>
  <si>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</si>
  <si>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</si>
  <si>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</si>
  <si>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</si>
  <si>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</si>
  <si>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</si>
  <si>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</si>
  <si>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</si>
  <si>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</si>
  <si>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</si>
  <si>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</si>
  <si>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</si>
  <si>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</si>
  <si>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</si>
  <si>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</si>
  <si>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</si>
  <si>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</si>
  <si>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</si>
  <si>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</si>
  <si>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</si>
  <si>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</si>
  <si>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</si>
  <si>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</si>
  <si>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</si>
  <si>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</si>
  <si>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</si>
  <si>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</si>
  <si>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</si>
  <si>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</si>
  <si>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</si>
  <si>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</si>
  <si>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</si>
  <si>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</si>
  <si>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</si>
  <si>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</si>
  <si>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</si>
  <si>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</si>
  <si>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</si>
  <si>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</si>
  <si>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</si>
  <si>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</si>
  <si>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</si>
  <si>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</si>
  <si>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</si>
  <si>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</si>
  <si>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</si>
  <si>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</si>
  <si>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</si>
  <si>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</si>
  <si>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</si>
  <si>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</si>
  <si>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</si>
  <si>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</si>
  <si>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</si>
  <si>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</si>
  <si>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</si>
  <si>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</si>
  <si>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</si>
  <si>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</si>
  <si>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</si>
  <si>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</si>
  <si>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</si>
  <si>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</si>
  <si>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</si>
  <si>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</si>
  <si>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</si>
  <si>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</si>
  <si>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</si>
  <si>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</si>
  <si>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</si>
  <si>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</si>
  <si>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</si>
  <si>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</si>
  <si>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</si>
  <si>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</si>
  <si>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</si>
  <si>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</si>
  <si>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</si>
  <si>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</si>
  <si>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</si>
  <si>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</si>
  <si>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</si>
  <si>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</si>
  <si>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</si>
  <si>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</si>
  <si>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</si>
  <si>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</si>
  <si>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</si>
  <si>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</si>
  <si>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</si>
  <si>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</si>
  <si>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</si>
  <si>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</si>
  <si>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</si>
  <si>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</si>
  <si>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</si>
  <si>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</si>
  <si>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</si>
  <si>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</si>
  <si>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</si>
  <si>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</si>
  <si>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</si>
  <si>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</si>
  <si>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</si>
  <si>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</si>
  <si>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</si>
  <si>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</si>
  <si>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</si>
  <si>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</si>
  <si>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</si>
  <si>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</si>
  <si>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</si>
  <si>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</si>
  <si>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</si>
  <si>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</si>
  <si>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</si>
  <si>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</si>
  <si>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</si>
  <si>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</si>
  <si>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</si>
  <si>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</si>
  <si>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</si>
  <si>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</si>
  <si>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</si>
  <si>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</si>
  <si>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</si>
  <si>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</si>
  <si>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</si>
  <si>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</si>
  <si>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</si>
  <si>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</si>
  <si>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</si>
  <si>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</si>
  <si>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</si>
  <si>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</si>
  <si>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</si>
  <si>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</si>
  <si>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</si>
  <si>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</si>
  <si>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</si>
  <si>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</si>
  <si>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</si>
  <si>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</si>
  <si>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</si>
  <si>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</si>
  <si>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</si>
  <si>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</si>
  <si>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</si>
  <si>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</si>
  <si>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</si>
  <si>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</si>
  <si>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</si>
  <si>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</si>
  <si>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</si>
  <si>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</si>
  <si>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</si>
  <si>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</si>
  <si>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</si>
  <si>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</si>
  <si>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</si>
  <si>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</si>
  <si>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</si>
  <si>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</si>
  <si>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</si>
  <si>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</si>
  <si>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</si>
  <si>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</si>
  <si>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</si>
  <si>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</si>
  <si>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</si>
  <si>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</si>
  <si>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</si>
  <si>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</si>
  <si>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</si>
  <si>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</si>
  <si>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</si>
  <si>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</si>
  <si>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</si>
  <si>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</si>
  <si>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</si>
  <si>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</si>
  <si>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</si>
  <si>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</si>
  <si>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</si>
  <si>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</si>
  <si>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</si>
  <si>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</si>
  <si>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</si>
  <si>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</si>
  <si>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</si>
  <si>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</si>
  <si>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</si>
  <si>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</si>
  <si>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</si>
  <si>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</si>
  <si>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</si>
  <si>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</si>
  <si>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</si>
  <si>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</si>
  <si>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</si>
  <si>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</si>
  <si>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</si>
  <si>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</si>
  <si>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</si>
  <si>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</si>
  <si>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</si>
  <si>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</si>
  <si>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</si>
  <si>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</si>
  <si>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</si>
  <si>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</si>
  <si>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</si>
  <si>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</si>
  <si>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</si>
  <si>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</si>
  <si>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</si>
  <si>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</si>
  <si>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</si>
  <si>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</si>
  <si>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</si>
  <si>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</si>
  <si>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</si>
  <si>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</si>
  <si>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</si>
  <si>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</si>
  <si>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</si>
  <si>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</si>
  <si>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</si>
  <si>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</si>
  <si>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</si>
  <si>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</si>
  <si>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</si>
  <si>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</si>
  <si>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</si>
  <si>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</si>
  <si>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</si>
  <si>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</si>
  <si>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</si>
  <si>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</si>
  <si>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</si>
  <si>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</si>
  <si>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</si>
  <si>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</si>
  <si>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</si>
  <si>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</si>
  <si>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</si>
  <si>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</si>
  <si>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</si>
  <si>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</si>
  <si>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</si>
  <si>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</si>
  <si>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</si>
  <si>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</si>
  <si>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</si>
  <si>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</si>
  <si>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</si>
  <si>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</si>
  <si>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</si>
  <si>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</si>
  <si>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</si>
  <si>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</si>
  <si>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</si>
  <si>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</si>
  <si>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</si>
  <si>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</si>
  <si>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</si>
  <si>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</si>
  <si>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</si>
  <si>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</si>
  <si>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</si>
  <si>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</si>
  <si>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</si>
  <si>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</si>
  <si>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</si>
  <si>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</si>
  <si>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</si>
  <si>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</si>
  <si>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</si>
  <si>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</si>
  <si>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</si>
  <si>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</si>
  <si>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</si>
  <si>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</si>
  <si>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</si>
  <si>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</si>
  <si>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</si>
  <si>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</si>
  <si>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</si>
  <si>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</si>
  <si>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</si>
  <si>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</si>
  <si>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</si>
  <si>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</si>
  <si>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</si>
  <si>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</si>
  <si>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</si>
  <si>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</si>
  <si>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</si>
  <si>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</si>
  <si>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</si>
  <si>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</si>
  <si>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</si>
  <si>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</si>
  <si>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</si>
  <si>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</si>
  <si>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</si>
  <si>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</si>
  <si>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</si>
  <si>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</si>
  <si>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</si>
  <si>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</si>
  <si>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</si>
  <si>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</si>
  <si>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</si>
  <si>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</si>
  <si>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</si>
  <si>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</si>
  <si>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</si>
  <si>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</si>
  <si>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</si>
  <si>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</si>
  <si>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</si>
  <si>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</si>
  <si>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</si>
  <si>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</si>
  <si>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</si>
  <si>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</si>
  <si>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</si>
  <si>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</si>
  <si>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</si>
  <si>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</si>
  <si>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</si>
  <si>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</si>
  <si>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</si>
  <si>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</si>
  <si>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</si>
  <si>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</si>
  <si>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</si>
  <si>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</si>
  <si>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</si>
  <si>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</si>
  <si>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</si>
  <si>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</si>
  <si>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</si>
  <si>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</si>
  <si>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</si>
  <si>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</si>
  <si>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</si>
  <si>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</si>
  <si>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</si>
  <si>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</si>
  <si>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</si>
  <si>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</si>
  <si>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</si>
  <si>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</si>
  <si>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</si>
  <si>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</si>
  <si>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</si>
  <si>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</si>
  <si>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</si>
  <si>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</si>
  <si>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</si>
  <si>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</si>
  <si>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</si>
  <si>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</si>
  <si>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</si>
  <si>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</si>
  <si>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</si>
  <si>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</si>
  <si>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</si>
  <si>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</si>
  <si>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</si>
  <si>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</si>
  <si>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</si>
  <si>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</si>
  <si>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</si>
  <si>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</si>
  <si>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</si>
  <si>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</si>
  <si>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</si>
  <si>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</si>
  <si>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</si>
  <si>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</si>
  <si>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</si>
  <si>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</si>
  <si>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</si>
  <si>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</si>
  <si>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</si>
  <si>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</si>
  <si>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</si>
  <si>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</si>
  <si>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</si>
  <si>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</si>
  <si>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</si>
  <si>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</si>
  <si>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</si>
  <si>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</si>
  <si>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</si>
  <si>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</si>
  <si>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</si>
  <si>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</si>
  <si>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</si>
  <si>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</si>
  <si>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</si>
  <si>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</si>
  <si>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</si>
  <si>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</si>
  <si>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</si>
  <si>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</si>
  <si>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</si>
  <si>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</si>
  <si>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</si>
  <si>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</si>
  <si>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</si>
  <si>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</si>
  <si>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</si>
  <si>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</si>
  <si>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</si>
  <si>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</si>
  <si>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</si>
  <si>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</si>
  <si>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</si>
  <si>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</si>
  <si>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</si>
  <si>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</si>
  <si>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</si>
  <si>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</si>
  <si>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</si>
  <si>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</si>
  <si>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</si>
  <si>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</si>
  <si>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</si>
  <si>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</si>
  <si>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</si>
  <si>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</si>
  <si>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</si>
  <si>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</si>
  <si>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</si>
  <si>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</si>
  <si>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</si>
  <si>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</si>
  <si>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</si>
  <si>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</si>
  <si>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</si>
  <si>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</si>
  <si>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</si>
  <si>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</si>
  <si>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</si>
  <si>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</si>
  <si>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</si>
  <si>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</si>
  <si>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</si>
  <si>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</si>
  <si>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</si>
  <si>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</si>
  <si>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</si>
  <si>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</si>
  <si>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</si>
  <si>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</si>
  <si>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</si>
  <si>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</si>
  <si>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</si>
  <si>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</si>
  <si>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</si>
  <si>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</si>
  <si>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</si>
  <si>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</si>
  <si>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</si>
  <si>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</si>
  <si>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</si>
  <si>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</si>
  <si>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</si>
  <si>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</si>
  <si>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</si>
  <si>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</si>
  <si>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</si>
  <si>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</si>
  <si>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</si>
  <si>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</si>
  <si>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</si>
  <si>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</si>
  <si>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</si>
  <si>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</si>
  <si>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</si>
  <si>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</si>
  <si>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</si>
  <si>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</si>
  <si>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</si>
  <si>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</si>
  <si>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</si>
  <si>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</si>
  <si>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</si>
  <si>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</si>
  <si>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</si>
  <si>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</si>
  <si>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</si>
  <si>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</si>
  <si>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</si>
  <si>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</si>
  <si>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</si>
  <si>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</si>
  <si>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</si>
  <si>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</si>
  <si>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</si>
  <si>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</si>
  <si>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</si>
  <si>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</si>
  <si>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</si>
  <si>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</si>
  <si>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</si>
  <si>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</si>
  <si>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</si>
  <si>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</si>
  <si>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</si>
  <si>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</si>
  <si>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</si>
  <si>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</si>
  <si>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</si>
  <si>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</si>
  <si>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</si>
  <si>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</si>
  <si>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</si>
  <si>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</si>
  <si>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</si>
  <si>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</si>
  <si>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</si>
  <si>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</si>
  <si>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</si>
  <si>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</si>
  <si>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</si>
  <si>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</si>
  <si>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</si>
  <si>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</si>
  <si>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</si>
  <si>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</si>
  <si>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</si>
  <si>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</si>
  <si>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</si>
  <si>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</si>
  <si>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</si>
  <si>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</si>
  <si>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</si>
  <si>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</si>
  <si>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</si>
  <si>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</si>
  <si>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</si>
  <si>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</si>
  <si>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</si>
  <si>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</si>
  <si>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</si>
  <si>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</si>
  <si>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</si>
  <si>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</si>
  <si>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</si>
  <si>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</si>
  <si>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</si>
  <si>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</si>
  <si>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</si>
  <si>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</si>
  <si>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</si>
  <si>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</si>
  <si>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</si>
  <si>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</si>
  <si>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</si>
  <si>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</si>
  <si>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</si>
  <si>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</si>
  <si>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</si>
  <si>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</si>
  <si>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</si>
  <si>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</si>
  <si>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</si>
  <si>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</si>
  <si>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</si>
  <si>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</si>
  <si>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</si>
  <si>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</si>
  <si>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</si>
  <si>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</si>
  <si>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</si>
  <si>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</si>
  <si>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</si>
  <si>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</si>
  <si>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</si>
  <si>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</si>
  <si>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</si>
  <si>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</si>
  <si>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</si>
  <si>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</si>
  <si>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</si>
  <si>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</si>
  <si>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</si>
  <si>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</si>
  <si>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</si>
  <si>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</si>
  <si>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</si>
  <si>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</si>
  <si>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</si>
  <si>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</si>
  <si>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</si>
  <si>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</si>
  <si>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</si>
  <si>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</si>
  <si>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</si>
  <si>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</si>
  <si>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</si>
  <si>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</si>
  <si>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</si>
  <si>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</si>
  <si>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</si>
  <si>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</si>
  <si>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</si>
  <si>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</si>
  <si>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</si>
  <si>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</si>
  <si>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</si>
  <si>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</si>
  <si>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</si>
  <si>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</si>
  <si>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</si>
  <si>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</si>
  <si>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</si>
  <si>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</si>
  <si>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</si>
  <si>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</si>
  <si>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</si>
  <si>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</si>
  <si>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</si>
  <si>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</si>
  <si>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</si>
  <si>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</si>
  <si>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</si>
  <si>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</si>
  <si>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</si>
  <si>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</si>
  <si>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</si>
  <si>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</si>
  <si>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</si>
  <si>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</si>
  <si>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</si>
  <si>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</si>
  <si>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</si>
  <si>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</si>
  <si>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</si>
  <si>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</si>
  <si>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</si>
  <si>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</si>
  <si>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</si>
  <si>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</si>
  <si>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</si>
  <si>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</si>
  <si>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</si>
  <si>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</si>
  <si>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</si>
  <si>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</si>
  <si>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</si>
  <si>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</si>
  <si>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</si>
  <si>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</si>
  <si>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</si>
  <si>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</si>
  <si>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</si>
  <si>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</si>
  <si>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</si>
  <si>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</si>
  <si>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</si>
  <si>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</si>
  <si>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</si>
  <si>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</si>
  <si>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</si>
  <si>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</si>
  <si>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</si>
  <si>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</si>
  <si>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</si>
  <si>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</si>
  <si>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</si>
  <si>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</si>
  <si>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</si>
  <si>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</si>
  <si>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</si>
  <si>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</si>
  <si>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</si>
  <si>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</si>
  <si>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</si>
  <si>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</si>
  <si>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</si>
  <si>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</si>
  <si>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</si>
  <si>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</si>
  <si>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</si>
  <si>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</si>
  <si>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</si>
  <si>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</si>
  <si>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</si>
  <si>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</si>
  <si>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</si>
  <si>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</si>
  <si>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</si>
  <si>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</si>
  <si>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</si>
  <si>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</si>
  <si>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</si>
  <si>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</si>
  <si>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</si>
  <si>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</si>
  <si>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</si>
  <si>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</si>
  <si>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</si>
  <si>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</si>
  <si>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</si>
  <si>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</si>
  <si>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</si>
  <si>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</si>
  <si>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</si>
  <si>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</si>
  <si>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</si>
  <si>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</si>
  <si>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</si>
  <si>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</si>
  <si>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</si>
  <si>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</si>
  <si>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</si>
  <si>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</si>
  <si>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</si>
  <si>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</si>
  <si>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</si>
  <si>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</si>
  <si>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</si>
  <si>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</si>
  <si>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</si>
  <si>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</si>
  <si>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</si>
  <si>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</si>
  <si>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</si>
  <si>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</si>
  <si>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</si>
  <si>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</si>
  <si>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</si>
  <si>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</si>
  <si>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</si>
  <si>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</si>
  <si>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</si>
  <si>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</si>
  <si>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</si>
  <si>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</si>
  <si>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</si>
  <si>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</si>
  <si>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</si>
  <si>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</si>
  <si>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</si>
  <si>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</si>
  <si>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</si>
  <si>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</si>
  <si>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</si>
  <si>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</si>
  <si>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</si>
  <si>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</si>
  <si>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</si>
  <si>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</si>
  <si>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</si>
  <si>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</si>
  <si>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</si>
  <si>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</si>
  <si>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</si>
  <si>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</si>
  <si>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</si>
  <si>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</si>
  <si>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</si>
  <si>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</si>
  <si>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</si>
  <si>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</si>
  <si>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</si>
  <si>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</si>
  <si>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</si>
  <si>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</si>
  <si>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</si>
  <si>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</si>
  <si>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</si>
  <si>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</si>
  <si>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</si>
  <si>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</si>
  <si>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</si>
  <si>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</si>
  <si>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</si>
  <si>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</si>
  <si>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</si>
  <si>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</si>
  <si>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</si>
  <si>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</si>
  <si>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</si>
  <si>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</si>
  <si>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</si>
  <si>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</si>
  <si>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</si>
  <si>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</si>
  <si>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</si>
  <si>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</si>
  <si>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</si>
  <si>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</si>
  <si>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</si>
  <si>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</si>
  <si>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</si>
  <si>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</si>
  <si>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</si>
  <si>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</si>
  <si>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</si>
  <si>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</si>
  <si>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</si>
  <si>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</si>
  <si>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</si>
  <si>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</si>
  <si>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</si>
  <si>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</si>
  <si>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</si>
  <si>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</si>
  <si>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</si>
  <si>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</si>
  <si>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</si>
  <si>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</si>
  <si>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</si>
  <si>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</si>
  <si>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</si>
  <si>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</si>
  <si>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</si>
  <si>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</si>
  <si>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</si>
  <si>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</si>
  <si>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</si>
  <si>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</si>
  <si>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</si>
  <si>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</si>
  <si>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</si>
  <si>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</si>
  <si>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</si>
  <si>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</si>
  <si>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</si>
  <si>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</si>
  <si>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</si>
  <si>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</si>
  <si>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</si>
  <si>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</si>
  <si>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</si>
  <si>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</si>
  <si>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</si>
  <si>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</si>
  <si>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</si>
  <si>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</si>
  <si>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</si>
  <si>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</si>
  <si>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</si>
  <si>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</si>
  <si>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</si>
  <si>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</si>
  <si>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</si>
  <si>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</si>
  <si>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</si>
  <si>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</si>
  <si>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</si>
  <si>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</si>
  <si>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</si>
  <si>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</si>
  <si>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</si>
  <si>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</si>
  <si>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</si>
  <si>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</si>
  <si>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</si>
  <si>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</si>
  <si>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</si>
  <si>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</si>
  <si>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</si>
  <si>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</si>
  <si>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</si>
  <si>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</si>
  <si>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</si>
  <si>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</si>
  <si>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</si>
  <si>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</si>
  <si>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</si>
  <si>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</si>
  <si>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</si>
  <si>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</si>
  <si>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</si>
  <si>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</si>
  <si>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</si>
  <si>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</si>
  <si>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</si>
  <si>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</si>
  <si>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</si>
  <si>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</si>
  <si>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</si>
  <si>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</si>
  <si>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</si>
  <si>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</si>
  <si>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</si>
  <si>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</si>
  <si>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</si>
  <si>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</si>
  <si>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</si>
  <si>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</si>
  <si>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</si>
  <si>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</si>
  <si>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</si>
  <si>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</si>
  <si>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</si>
  <si>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</si>
  <si>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</si>
  <si>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</si>
  <si>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</si>
  <si>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</si>
  <si>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</si>
  <si>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</si>
  <si>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</si>
  <si>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</si>
  <si>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</si>
  <si>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</si>
  <si>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</si>
  <si>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</si>
  <si>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</si>
  <si>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</si>
  <si>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</si>
  <si>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</si>
  <si>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</si>
  <si>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</si>
  <si>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</si>
  <si>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</si>
  <si>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</si>
  <si>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</si>
  <si>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</si>
  <si>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</si>
  <si>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</si>
  <si>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</si>
  <si>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</si>
  <si>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</si>
  <si>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</si>
  <si>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</si>
  <si>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</si>
  <si>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</si>
  <si>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</si>
  <si>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</si>
  <si>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</si>
  <si>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</si>
  <si>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</si>
  <si>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</si>
  <si>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</si>
  <si>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</si>
  <si>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</si>
  <si>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</si>
  <si>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</si>
  <si>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</si>
  <si>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</si>
  <si>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</si>
  <si>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</si>
  <si>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</si>
  <si>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</si>
  <si>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</si>
  <si>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</si>
  <si>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</si>
  <si>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</si>
  <si>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</si>
  <si>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</si>
  <si>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</si>
  <si>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</si>
  <si>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</si>
  <si>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</si>
  <si>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</si>
  <si>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</si>
  <si>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</si>
  <si>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</si>
  <si>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</si>
  <si>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</si>
  <si>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</si>
  <si>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</si>
  <si>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</si>
  <si>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</si>
  <si>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</si>
  <si>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</si>
  <si>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</si>
  <si>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</si>
  <si>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</si>
  <si>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</si>
  <si>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</si>
  <si>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</si>
  <si>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</si>
  <si>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</si>
  <si>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</si>
  <si>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</si>
  <si>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</si>
  <si>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</si>
  <si>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</si>
  <si>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</si>
  <si>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</si>
  <si>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</si>
  <si>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</si>
  <si>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</si>
  <si>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</si>
  <si>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</si>
  <si>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</si>
  <si>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</si>
  <si>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</si>
  <si>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</si>
  <si>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</si>
  <si>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</si>
  <si>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</si>
  <si>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</si>
  <si>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</si>
  <si>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</si>
  <si>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</si>
  <si>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</si>
  <si>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</si>
  <si>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</si>
  <si>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</si>
  <si>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</si>
  <si>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</si>
  <si>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</si>
  <si>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</si>
  <si>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</si>
  <si>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</si>
  <si>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</si>
  <si>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</si>
  <si>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</si>
  <si>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</si>
  <si>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</si>
  <si>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</si>
  <si>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</si>
  <si>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</si>
  <si>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</si>
  <si>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</si>
  <si>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</si>
  <si>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</si>
  <si>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</si>
  <si>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</si>
  <si>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</si>
  <si>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</si>
  <si>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</si>
  <si>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</si>
  <si>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</si>
  <si>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</si>
  <si>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</si>
  <si>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</si>
  <si>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</si>
  <si>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</si>
  <si>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</si>
  <si>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</si>
  <si>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</si>
  <si>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</si>
  <si>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</si>
  <si>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</si>
  <si>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</si>
  <si>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</si>
  <si>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</si>
  <si>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</si>
  <si>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</si>
  <si>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</si>
  <si>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</si>
  <si>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</si>
  <si>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</si>
  <si>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</si>
  <si>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</si>
  <si>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</si>
  <si>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</si>
  <si>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</si>
  <si>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</si>
  <si>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</si>
  <si>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</si>
  <si>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</si>
  <si>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</si>
  <si>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</si>
  <si>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</si>
  <si>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</si>
  <si>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</si>
  <si>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</si>
  <si>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</si>
  <si>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</si>
  <si>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</si>
  <si>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</si>
  <si>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</si>
  <si>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</si>
  <si>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</si>
  <si>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</si>
  <si>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</si>
  <si>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</si>
  <si>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</si>
  <si>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</si>
  <si>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</si>
  <si>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</si>
  <si>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</si>
  <si>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</si>
  <si>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</si>
  <si>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</si>
  <si>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</si>
  <si>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</si>
  <si>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</si>
  <si>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</si>
  <si>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</si>
  <si>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</si>
  <si>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</si>
  <si>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</si>
  <si>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</si>
  <si>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</si>
  <si>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</si>
  <si>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</si>
  <si>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</si>
  <si>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</si>
  <si>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</si>
  <si>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</si>
  <si>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</si>
  <si>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</si>
  <si>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</si>
  <si>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</si>
  <si>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</si>
  <si>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</si>
  <si>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</si>
  <si>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</si>
  <si>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</si>
  <si>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</si>
  <si>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</si>
  <si>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</si>
  <si>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</si>
  <si>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</si>
  <si>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</si>
  <si>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</si>
  <si>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</si>
  <si>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</si>
  <si>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</si>
  <si>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</si>
  <si>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</si>
  <si>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</si>
  <si>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</si>
  <si>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</si>
  <si>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</si>
  <si>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</si>
  <si>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</si>
  <si>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</si>
  <si>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</si>
  <si>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</si>
  <si>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</si>
  <si>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</si>
  <si>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</si>
  <si>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</si>
  <si>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</si>
  <si>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</si>
  <si>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</si>
  <si>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</si>
  <si>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</si>
  <si>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</si>
  <si>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</si>
  <si>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</si>
  <si>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</si>
  <si>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</si>
  <si>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</si>
  <si>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</si>
  <si>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</si>
  <si>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</si>
  <si>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</si>
  <si>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</si>
  <si>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</si>
  <si>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</si>
  <si>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</si>
  <si>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</si>
  <si>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</si>
  <si>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</si>
  <si>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</si>
  <si>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</si>
  <si>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</si>
  <si>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</si>
  <si>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</si>
  <si>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</si>
  <si>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</si>
  <si>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</si>
  <si>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</si>
  <si>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</si>
  <si>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</si>
  <si>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</si>
  <si>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</si>
  <si>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</si>
  <si>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</si>
  <si>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</si>
  <si>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</si>
  <si>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</si>
  <si>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</si>
  <si>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</si>
  <si>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</si>
  <si>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</si>
  <si>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</si>
  <si>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</si>
  <si>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</si>
  <si>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</si>
  <si>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</si>
  <si>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</si>
  <si>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</si>
  <si>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</si>
  <si>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</si>
  <si>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</si>
  <si>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</si>
  <si>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</si>
  <si>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</si>
  <si>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</si>
  <si>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</si>
  <si>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</si>
  <si>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</si>
  <si>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</si>
  <si>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</si>
  <si>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</si>
  <si>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</si>
  <si>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</si>
  <si>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</si>
  <si>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</si>
  <si>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</si>
  <si>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</si>
  <si>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</si>
  <si>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</si>
  <si>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</si>
  <si>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</si>
  <si>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</si>
  <si>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</si>
  <si>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</si>
  <si>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</si>
  <si>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</si>
  <si>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</si>
  <si>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</si>
  <si>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</si>
  <si>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</si>
  <si>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</si>
  <si>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</si>
  <si>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</si>
  <si>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</si>
  <si>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</si>
  <si>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</si>
  <si>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</si>
  <si>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</si>
  <si>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</si>
  <si>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</si>
  <si>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</si>
  <si>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</si>
  <si>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</si>
  <si>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</si>
  <si>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</si>
  <si>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</si>
  <si>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</si>
  <si>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</si>
  <si>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</si>
  <si>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</si>
  <si>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</si>
  <si>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</si>
  <si>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</si>
  <si>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</si>
  <si>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</si>
  <si>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</si>
  <si>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</si>
  <si>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</si>
  <si>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</si>
  <si>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</si>
  <si>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</si>
  <si>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</si>
  <si>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</si>
  <si>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</si>
  <si>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</si>
  <si>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</si>
  <si>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</si>
  <si>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</si>
  <si>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</si>
  <si>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</si>
  <si>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</si>
  <si>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</si>
  <si>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</si>
  <si>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</si>
  <si>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</si>
  <si>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</si>
  <si>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</si>
  <si>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</si>
  <si>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</si>
  <si>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</si>
  <si>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</si>
  <si>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</si>
  <si>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</si>
  <si>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</si>
  <si>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</si>
  <si>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</si>
  <si>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</si>
  <si>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</si>
  <si>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</si>
  <si>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</si>
  <si>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</si>
  <si>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</si>
  <si>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</si>
  <si>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</si>
  <si>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</si>
  <si>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</si>
  <si>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</si>
  <si>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</si>
  <si>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</si>
  <si>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</si>
  <si>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</si>
  <si>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</si>
  <si>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</si>
  <si>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</si>
  <si>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</si>
  <si>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</si>
  <si>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</si>
  <si>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</si>
  <si>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</si>
  <si>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</si>
  <si>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</si>
  <si>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</si>
  <si>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</si>
  <si>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</si>
  <si>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</si>
  <si>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</si>
  <si>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</si>
  <si>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</si>
  <si>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</si>
  <si>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</si>
  <si>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</si>
  <si>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</si>
  <si>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</si>
  <si>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</si>
  <si>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</si>
  <si>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</si>
  <si>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</si>
  <si>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</si>
  <si>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</si>
  <si>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</si>
  <si>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</si>
  <si>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</si>
  <si>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</si>
  <si>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</si>
  <si>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</si>
  <si>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</si>
  <si>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</si>
  <si>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</si>
  <si>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</si>
  <si>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</si>
  <si>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</si>
  <si>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</si>
  <si>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</si>
  <si>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</si>
  <si>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</si>
  <si>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</si>
  <si>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</si>
  <si>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</si>
  <si>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</si>
  <si>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</si>
  <si>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</si>
  <si>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</si>
  <si>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</si>
  <si>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</si>
  <si>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</si>
  <si>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</si>
  <si>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</si>
  <si>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</si>
  <si>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</si>
  <si>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</si>
  <si>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</si>
  <si>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</si>
  <si>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</si>
  <si>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</si>
  <si>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</si>
  <si>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</si>
  <si>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</si>
  <si>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</si>
  <si>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</si>
  <si>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</si>
  <si>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</si>
  <si>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</si>
  <si>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</si>
  <si>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</si>
  <si>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</si>
  <si>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</si>
  <si>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</si>
  <si>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</si>
  <si>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</si>
  <si>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</si>
  <si>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</si>
  <si>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</si>
  <si>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</si>
  <si>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</si>
  <si>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</si>
  <si>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</si>
  <si>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</si>
  <si>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</si>
  <si>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</si>
  <si>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</si>
  <si>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</si>
  <si>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</si>
  <si>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</si>
  <si>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</si>
  <si>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</si>
  <si>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</si>
  <si>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</si>
  <si>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</si>
  <si>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</si>
  <si>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</si>
  <si>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</si>
  <si>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</si>
  <si>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</si>
  <si>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</si>
  <si>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</si>
  <si>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</si>
  <si>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</si>
  <si>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</si>
  <si>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</si>
  <si>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</si>
  <si>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</si>
  <si>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</si>
  <si>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</si>
  <si>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</si>
  <si>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</si>
  <si>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</si>
  <si>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</si>
  <si>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</si>
  <si>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</si>
  <si>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</si>
  <si>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</si>
  <si>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</si>
  <si>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</si>
  <si>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</si>
  <si>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</si>
  <si>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</si>
  <si>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</si>
  <si>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</si>
  <si>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</si>
  <si>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</si>
  <si>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</si>
  <si>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</si>
  <si>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</si>
  <si>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</si>
  <si>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</si>
  <si>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</si>
  <si>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</si>
  <si>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</si>
  <si>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</si>
  <si>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</si>
  <si>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</si>
  <si>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</si>
  <si>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</si>
  <si>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</si>
  <si>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</si>
  <si>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</si>
  <si>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</si>
  <si>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</si>
  <si>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</si>
  <si>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</si>
  <si>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</si>
  <si>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</si>
  <si>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</si>
  <si>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</si>
  <si>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</si>
  <si>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</si>
  <si>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</si>
  <si>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</si>
  <si>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</si>
  <si>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</si>
  <si>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</si>
  <si>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</si>
  <si>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</si>
  <si>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</si>
  <si>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</si>
  <si>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</si>
  <si>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</si>
  <si>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</si>
  <si>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</si>
  <si>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</si>
  <si>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</si>
  <si>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</si>
  <si>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</si>
  <si>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</si>
  <si>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</si>
  <si>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</si>
  <si>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</si>
  <si>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</si>
  <si>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</si>
  <si>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</si>
  <si>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</si>
  <si>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</si>
  <si>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</si>
  <si>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</si>
  <si>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</si>
  <si>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</si>
  <si>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</si>
  <si>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</si>
  <si>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</si>
  <si>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</si>
  <si>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</si>
  <si>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</si>
  <si>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</si>
  <si>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</si>
  <si>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</si>
  <si>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</si>
  <si>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</si>
  <si>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</si>
  <si>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</si>
  <si>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</si>
  <si>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</si>
  <si>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</si>
  <si>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</si>
  <si>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</si>
  <si>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</si>
  <si>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</si>
  <si>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</si>
  <si>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</si>
  <si>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</si>
  <si>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</si>
  <si>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</si>
  <si>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</si>
  <si>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</si>
  <si>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</si>
  <si>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</si>
  <si>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</si>
  <si>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</si>
  <si>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</si>
  <si>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</si>
  <si>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</si>
  <si>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</si>
  <si>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</si>
  <si>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</si>
  <si>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</si>
  <si>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</si>
  <si>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</si>
  <si>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</si>
  <si>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</si>
  <si>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</si>
  <si>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</si>
  <si>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</si>
  <si>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</si>
  <si>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</si>
  <si>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</si>
  <si>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</si>
  <si>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</si>
  <si>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</si>
  <si>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</si>
  <si>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</si>
  <si>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</si>
  <si>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</si>
  <si>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</si>
  <si>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</si>
  <si>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</si>
  <si>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</si>
  <si>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</si>
  <si>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</si>
  <si>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</si>
  <si>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</si>
  <si>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</si>
  <si>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</si>
  <si>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</si>
  <si>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</si>
  <si>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</si>
  <si>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</si>
  <si>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</si>
  <si>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</si>
  <si>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</si>
  <si>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</si>
  <si>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</si>
  <si>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</si>
  <si>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</si>
  <si>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</si>
  <si>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</si>
  <si>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</si>
  <si>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</si>
  <si>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</si>
  <si>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</si>
  <si>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</si>
  <si>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</si>
  <si>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</si>
  <si>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</si>
  <si>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</si>
  <si>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</si>
  <si>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</si>
  <si>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</si>
  <si>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</si>
  <si>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</si>
  <si>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</si>
  <si>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</si>
  <si>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</si>
  <si>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</si>
  <si>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</si>
  <si>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</si>
  <si>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</si>
  <si>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</si>
  <si>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</si>
  <si>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</si>
  <si>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</si>
  <si>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</si>
  <si>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</si>
  <si>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</si>
  <si>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</si>
  <si>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</si>
  <si>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</si>
  <si>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</si>
  <si>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</si>
  <si>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</si>
  <si>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</si>
  <si>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</si>
  <si>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</si>
  <si>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</si>
  <si>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</si>
  <si>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</si>
  <si>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</si>
  <si>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</si>
  <si>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</si>
  <si>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</si>
  <si>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</si>
  <si>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</si>
  <si>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</si>
  <si>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</si>
  <si>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</si>
  <si>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</si>
  <si>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</si>
  <si>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</si>
  <si>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</si>
  <si>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</si>
  <si>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</si>
  <si>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</si>
  <si>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</si>
  <si>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</si>
  <si>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</si>
  <si>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</si>
  <si>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</si>
  <si>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</si>
  <si>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</si>
  <si>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</si>
  <si>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</si>
  <si>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</si>
  <si>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</si>
  <si>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</si>
  <si>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</si>
  <si>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</si>
  <si>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</si>
  <si>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</si>
  <si>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</si>
  <si>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</si>
  <si>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</si>
  <si>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</si>
  <si>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</si>
  <si>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</si>
  <si>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</si>
  <si>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</si>
  <si>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</si>
  <si>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</si>
  <si>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</si>
  <si>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</si>
  <si>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</si>
  <si>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</si>
  <si>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</si>
  <si>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</si>
  <si>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</si>
  <si>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</si>
  <si>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</si>
  <si>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</si>
  <si>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</si>
  <si>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</si>
  <si>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</si>
  <si>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</si>
  <si>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</si>
  <si>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</si>
  <si>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</si>
  <si>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</si>
  <si>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</si>
  <si>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</si>
  <si>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</si>
  <si>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</si>
  <si>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</si>
  <si>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</si>
  <si>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</si>
  <si>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</si>
  <si>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</si>
  <si>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</si>
  <si>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</si>
  <si>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</si>
  <si>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</si>
  <si>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</si>
  <si>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</si>
  <si>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</si>
  <si>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</si>
  <si>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</si>
  <si>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</si>
  <si>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</si>
  <si>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</si>
  <si>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</si>
  <si>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</si>
  <si>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</si>
  <si>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</si>
  <si>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</si>
  <si>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</si>
  <si>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</si>
  <si>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</si>
  <si>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</si>
  <si>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</si>
  <si>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</si>
  <si>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</si>
  <si>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</si>
  <si>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</si>
  <si>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</si>
  <si>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</si>
  <si>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</si>
  <si>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</si>
  <si>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</si>
  <si>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</si>
  <si>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</si>
  <si>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</si>
  <si>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</si>
  <si>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</si>
  <si>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</si>
  <si>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</si>
  <si>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</si>
  <si>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</si>
  <si>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</si>
  <si>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</si>
  <si>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</si>
  <si>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</si>
  <si>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</si>
  <si>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</si>
  <si>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</si>
  <si>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</si>
  <si>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</si>
  <si>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</si>
  <si>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</si>
  <si>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</si>
  <si>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</si>
  <si>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</si>
  <si>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</si>
  <si>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</si>
  <si>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</si>
  <si>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</si>
  <si>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</si>
  <si>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</si>
  <si>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</si>
  <si>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</si>
  <si>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</si>
  <si>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</si>
  <si>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</si>
  <si>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</si>
  <si>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</si>
  <si>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</si>
  <si>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</si>
  <si>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</si>
  <si>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</si>
  <si>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</si>
  <si>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</si>
  <si>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</si>
  <si>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</si>
  <si>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</si>
  <si>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</si>
  <si>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</si>
  <si>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</si>
  <si>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</si>
  <si>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</si>
  <si>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</si>
  <si>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</si>
  <si>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</si>
  <si>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</si>
  <si>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</si>
  <si>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</si>
  <si>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</si>
  <si>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</si>
  <si>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</si>
  <si>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</si>
  <si>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</si>
  <si>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</si>
  <si>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</si>
  <si>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</si>
  <si>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</si>
  <si>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</si>
  <si>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</si>
  <si>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</si>
  <si>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</si>
  <si>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</si>
  <si>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</si>
  <si>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</si>
  <si>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</si>
  <si>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</si>
  <si>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</si>
  <si>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</si>
  <si>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</si>
  <si>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</si>
  <si>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</si>
  <si>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</si>
  <si>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</si>
  <si>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</si>
  <si>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</si>
  <si>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</si>
  <si>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</si>
  <si>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</si>
  <si>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</si>
  <si>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</si>
  <si>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</si>
  <si>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</si>
  <si>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</si>
  <si>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</si>
  <si>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</si>
  <si>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</si>
  <si>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</si>
  <si>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</si>
  <si>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</si>
  <si>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</si>
  <si>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</si>
  <si>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</si>
  <si>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</si>
  <si>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</si>
  <si>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</si>
  <si>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</si>
  <si>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</si>
  <si>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</si>
  <si>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</si>
  <si>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</si>
  <si>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</si>
  <si>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</si>
  <si>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</si>
  <si>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</si>
  <si>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</si>
  <si>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</si>
  <si>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</si>
  <si>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</si>
  <si>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</si>
  <si>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</si>
  <si>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</si>
  <si>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</si>
  <si>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</si>
  <si>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</si>
  <si>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</si>
  <si>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</si>
  <si>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</si>
  <si>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</si>
  <si>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</si>
  <si>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</si>
  <si>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</si>
  <si>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</si>
  <si>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</si>
  <si>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</si>
  <si>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</si>
  <si>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</si>
  <si>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</si>
  <si>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</si>
  <si>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</si>
  <si>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</si>
  <si>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</si>
  <si>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</si>
  <si>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</si>
  <si>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</si>
  <si>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</si>
  <si>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</si>
  <si>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</si>
  <si>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</si>
  <si>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</si>
  <si>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</si>
  <si>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</si>
  <si>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</si>
  <si>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</si>
  <si>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</si>
  <si>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</si>
  <si>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</si>
  <si>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</si>
  <si>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</si>
  <si>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</si>
  <si>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</si>
  <si>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</si>
  <si>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</si>
  <si>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</si>
  <si>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</si>
  <si>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</si>
  <si>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</si>
  <si>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</si>
  <si>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</si>
  <si>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</si>
  <si>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</si>
  <si>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</si>
  <si>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</si>
  <si>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</si>
  <si>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</si>
  <si>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</si>
  <si>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</si>
  <si>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</si>
  <si>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</si>
  <si>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</si>
  <si>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</si>
  <si>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</si>
  <si>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</si>
  <si>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</si>
  <si>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</si>
  <si>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</si>
  <si>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</si>
  <si>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</si>
  <si>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</si>
  <si>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</si>
  <si>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</si>
  <si>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</si>
  <si>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</si>
  <si>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</si>
  <si>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</si>
  <si>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</si>
  <si>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</si>
  <si>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</si>
  <si>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</si>
  <si>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</si>
  <si>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</si>
  <si>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</si>
  <si>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</si>
  <si>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</si>
  <si>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</si>
  <si>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</si>
  <si>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</si>
  <si>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</si>
  <si>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</si>
  <si>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</si>
  <si>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</si>
  <si>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</si>
  <si>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</si>
  <si>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</si>
  <si>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</si>
  <si>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</si>
  <si>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</si>
  <si>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</si>
  <si>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</si>
  <si>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</si>
  <si>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</si>
  <si>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</si>
  <si>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</si>
  <si>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</si>
  <si>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</si>
  <si>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</si>
  <si>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</si>
  <si>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</si>
  <si>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</si>
  <si>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</si>
  <si>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</si>
  <si>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</si>
  <si>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</si>
  <si>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</si>
  <si>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</si>
  <si>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</si>
  <si>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</si>
  <si>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</si>
  <si>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</si>
  <si>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</si>
  <si>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</si>
  <si>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</si>
  <si>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</si>
  <si>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</si>
  <si>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</si>
  <si>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</si>
  <si>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</si>
  <si>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</si>
  <si>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</si>
  <si>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</si>
  <si>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</si>
  <si>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</si>
  <si>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</si>
  <si>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</si>
  <si>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</si>
  <si>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</si>
  <si>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</si>
  <si>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</si>
  <si>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</si>
  <si>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</si>
  <si>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</si>
  <si>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</si>
  <si>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</si>
  <si>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</si>
  <si>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</si>
  <si>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</si>
  <si>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</si>
  <si>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</si>
  <si>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</si>
  <si>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</si>
  <si>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</si>
  <si>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</si>
  <si>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</si>
  <si>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</si>
  <si>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</si>
  <si>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</si>
  <si>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</si>
  <si>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</si>
  <si>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</si>
  <si>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</si>
  <si>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</si>
  <si>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</si>
  <si>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</si>
  <si>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</si>
  <si>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</si>
  <si>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</si>
  <si>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</si>
  <si>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</si>
  <si>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</si>
  <si>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</si>
  <si>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</si>
  <si>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</si>
  <si>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</si>
  <si>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</si>
  <si>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</si>
  <si>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</si>
  <si>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</si>
  <si>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</si>
  <si>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</si>
  <si>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</si>
  <si>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</si>
  <si>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</si>
  <si>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</si>
  <si>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</si>
  <si>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</si>
  <si>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</si>
  <si>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</si>
  <si>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</si>
  <si>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</si>
  <si>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</si>
  <si>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</si>
  <si>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</si>
  <si>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</si>
  <si>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</si>
  <si>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</si>
  <si>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</si>
  <si>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</si>
  <si>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</si>
  <si>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</si>
  <si>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</si>
  <si>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</si>
  <si>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</si>
  <si>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</si>
  <si>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</si>
  <si>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</si>
  <si>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</si>
  <si>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</si>
  <si>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</si>
  <si>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</si>
  <si>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</si>
  <si>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</si>
  <si>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</si>
  <si>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</si>
  <si>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</si>
  <si>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</si>
  <si>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</si>
  <si>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</si>
  <si>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</si>
  <si>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</si>
  <si>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</si>
  <si>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</si>
  <si>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</si>
  <si>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</si>
  <si>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</si>
  <si>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</si>
  <si>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</si>
  <si>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</si>
  <si>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</si>
  <si>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</si>
  <si>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</si>
  <si>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</si>
  <si>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</si>
  <si>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</si>
  <si>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</si>
  <si>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</si>
  <si>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</si>
  <si>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</si>
  <si>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</si>
  <si>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</si>
  <si>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</si>
  <si>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</si>
  <si>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</si>
  <si>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</si>
  <si>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</si>
  <si>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</si>
  <si>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</si>
  <si>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</si>
  <si>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</si>
  <si>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</si>
  <si>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</si>
  <si>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</si>
  <si>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</si>
  <si>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</si>
  <si>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</si>
  <si>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</si>
  <si>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</si>
  <si>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</si>
  <si>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</si>
  <si>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</si>
  <si>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</si>
  <si>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</si>
  <si>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</si>
  <si>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</si>
  <si>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</si>
  <si>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</si>
  <si>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</si>
  <si>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</si>
  <si>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</si>
  <si>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</si>
  <si>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</si>
  <si>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</si>
  <si>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</si>
  <si>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</si>
  <si>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</si>
  <si>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</si>
  <si>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</si>
  <si>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</si>
  <si>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</si>
  <si>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</si>
  <si>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</si>
  <si>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</si>
  <si>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</si>
  <si>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</si>
  <si>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</si>
  <si>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</si>
  <si>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</si>
  <si>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</si>
  <si>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</si>
  <si>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</si>
  <si>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</si>
  <si>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</si>
  <si>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</si>
  <si>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</si>
  <si>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</si>
  <si>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</si>
  <si>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</si>
  <si>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</si>
  <si>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</si>
  <si>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</si>
  <si>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</si>
  <si>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</si>
  <si>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</si>
  <si>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</si>
  <si>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</si>
  <si>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</si>
  <si>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</si>
  <si>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</si>
  <si>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</si>
  <si>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</si>
  <si>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</si>
  <si>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</si>
  <si>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</si>
  <si>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</si>
  <si>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</si>
  <si>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</si>
  <si>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</si>
  <si>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</si>
  <si>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</si>
  <si>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</si>
  <si>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</si>
  <si>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</si>
  <si>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</si>
  <si>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</si>
  <si>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</si>
  <si>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</si>
  <si>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</si>
  <si>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</si>
  <si>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</si>
  <si>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</si>
  <si>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</si>
  <si>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</si>
  <si>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</si>
  <si>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</si>
  <si>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</si>
  <si>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</si>
  <si>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</si>
  <si>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</si>
  <si>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</si>
  <si>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</si>
  <si>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</si>
  <si>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</si>
  <si>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</si>
  <si>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</si>
  <si>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</si>
  <si>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</si>
  <si>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</si>
  <si>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</si>
  <si>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</si>
  <si>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</si>
  <si>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</si>
  <si>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</si>
  <si>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</si>
  <si>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</si>
  <si>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</si>
  <si>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</si>
  <si>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</si>
  <si>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</si>
  <si>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</si>
  <si>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</si>
  <si>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</si>
  <si>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</si>
  <si>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</si>
  <si>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</si>
  <si>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</si>
  <si>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</si>
  <si>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</si>
  <si>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</si>
  <si>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</si>
  <si>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</si>
  <si>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</si>
  <si>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</si>
  <si>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</si>
  <si>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</si>
  <si>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</si>
  <si>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</si>
  <si>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</si>
  <si>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</si>
  <si>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</si>
  <si>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</si>
  <si>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</si>
  <si>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</si>
  <si>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</si>
  <si>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</si>
  <si>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</si>
  <si>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</si>
  <si>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</si>
  <si>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</si>
  <si>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</si>
  <si>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</si>
  <si>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</si>
  <si>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</si>
  <si>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</si>
  <si>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</si>
  <si>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</si>
  <si>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</si>
  <si>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</si>
  <si>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</si>
  <si>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</si>
  <si>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</si>
  <si>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</si>
  <si>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</si>
  <si>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</si>
  <si>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</si>
  <si>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</si>
  <si>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</si>
  <si>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</si>
  <si>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</si>
  <si>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</si>
  <si>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</si>
  <si>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</si>
  <si>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</si>
  <si>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</si>
  <si>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</si>
  <si>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</si>
  <si>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</si>
  <si>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</si>
  <si>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</si>
  <si>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</si>
  <si>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</si>
  <si>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</si>
  <si>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</si>
  <si>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</si>
  <si>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</si>
  <si>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</si>
  <si>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</si>
  <si>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</si>
  <si>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</si>
  <si>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</si>
  <si>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</si>
  <si>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</si>
  <si>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</si>
  <si>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</si>
  <si>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</si>
  <si>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</si>
  <si>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</si>
  <si>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</si>
  <si>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</si>
  <si>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</si>
  <si>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</si>
  <si>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</si>
  <si>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</si>
  <si>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</si>
  <si>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</si>
  <si>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</si>
  <si>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</si>
  <si>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</si>
  <si>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</si>
  <si>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</si>
  <si>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</si>
  <si>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</si>
  <si>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</si>
  <si>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</si>
  <si>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</si>
  <si>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</si>
  <si>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</si>
  <si>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</si>
  <si>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</si>
  <si>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</si>
  <si>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</si>
  <si>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</si>
  <si>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</si>
  <si>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</si>
  <si>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</si>
  <si>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</si>
  <si>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</si>
  <si>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</si>
  <si>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</si>
  <si>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</si>
  <si>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</si>
  <si>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</si>
  <si>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</si>
  <si>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</si>
  <si>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</si>
  <si>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</si>
  <si>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</si>
  <si>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</si>
  <si>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</si>
  <si>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</si>
  <si>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</si>
  <si>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</si>
  <si>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</si>
  <si>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</si>
  <si>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</si>
  <si>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</si>
  <si>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</si>
  <si>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</si>
  <si>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</si>
  <si>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</si>
  <si>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</si>
  <si>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</si>
  <si>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</si>
  <si>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</si>
  <si>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</si>
  <si>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</si>
  <si>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</si>
  <si>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</si>
  <si>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</si>
  <si>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</si>
  <si>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</si>
  <si>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</si>
  <si>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</si>
  <si>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</si>
  <si>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</si>
  <si>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</si>
  <si>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</si>
  <si>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</si>
  <si>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</si>
  <si>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</si>
  <si>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</si>
  <si>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</si>
  <si>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</si>
  <si>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</si>
  <si>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</si>
  <si>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</si>
  <si>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</si>
  <si>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</si>
  <si>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</si>
  <si>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</si>
  <si>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</si>
  <si>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</si>
  <si>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</si>
  <si>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</si>
  <si>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</si>
  <si>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</si>
  <si>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</si>
  <si>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</si>
  <si>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</si>
  <si>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</si>
  <si>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</si>
  <si>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</si>
  <si>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</si>
  <si>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</si>
  <si>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</si>
  <si>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</si>
  <si>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</si>
  <si>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</si>
  <si>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</si>
  <si>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</si>
  <si>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</si>
  <si>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</si>
  <si>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</si>
  <si>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</si>
  <si>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</si>
  <si>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</si>
  <si>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</si>
  <si>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</si>
  <si>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</si>
  <si>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</si>
  <si>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</si>
  <si>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</si>
  <si>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</si>
  <si>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</si>
  <si>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</si>
  <si>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</si>
  <si>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</si>
  <si>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</si>
  <si>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</si>
  <si>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</si>
  <si>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</si>
  <si>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</si>
  <si>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</si>
  <si>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</si>
  <si>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</si>
  <si>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</si>
  <si>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</si>
  <si>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</si>
  <si>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</si>
  <si>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</si>
  <si>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</si>
  <si>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</si>
  <si>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</si>
  <si>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</si>
  <si>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</si>
  <si>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</si>
  <si>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</si>
  <si>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</si>
  <si>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</si>
  <si>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</si>
  <si>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</si>
  <si>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</si>
  <si>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</si>
  <si>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</si>
  <si>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</si>
  <si>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</si>
  <si>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</si>
  <si>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</si>
  <si>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</si>
  <si>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</si>
  <si>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</si>
  <si>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</si>
  <si>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</si>
  <si>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</si>
  <si>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</si>
  <si>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</si>
  <si>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</si>
  <si>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</si>
  <si>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</si>
  <si>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</si>
  <si>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</si>
  <si>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</si>
  <si>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</si>
  <si>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</si>
  <si>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</si>
  <si>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</si>
  <si>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</si>
  <si>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</si>
  <si>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</si>
  <si>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</si>
  <si>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</si>
  <si>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</si>
  <si>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</si>
  <si>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</si>
  <si>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</si>
  <si>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</si>
  <si>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</si>
  <si>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</si>
  <si>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</si>
  <si>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</si>
  <si>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</si>
  <si>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</si>
  <si>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</si>
  <si>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</si>
  <si>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</si>
  <si>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</si>
  <si>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</si>
  <si>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</si>
  <si>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</si>
  <si>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</si>
  <si>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</si>
  <si>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</si>
  <si>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</si>
  <si>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</si>
  <si>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</si>
  <si>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</si>
  <si>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</si>
  <si>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</si>
  <si>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</si>
  <si>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</si>
  <si>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</si>
  <si>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</si>
  <si>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</si>
  <si>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</si>
  <si>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</si>
  <si>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</si>
  <si>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</si>
  <si>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</si>
  <si>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</si>
  <si>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</si>
  <si>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</si>
  <si>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</si>
  <si>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</si>
  <si>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</si>
  <si>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</si>
  <si>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</si>
  <si>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</si>
  <si>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</si>
  <si>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</si>
  <si>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</si>
  <si>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</si>
  <si>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</si>
  <si>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</si>
  <si>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</si>
  <si>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</si>
  <si>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</si>
  <si>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</si>
  <si>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</si>
  <si>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</si>
  <si>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</si>
  <si>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</si>
  <si>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</si>
  <si>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</si>
  <si>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</si>
  <si>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</si>
  <si>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</si>
  <si>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</si>
  <si>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</si>
  <si>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</si>
  <si>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</si>
  <si>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</si>
  <si>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</si>
  <si>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</si>
  <si>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</si>
  <si>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</si>
  <si>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</si>
  <si>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</si>
  <si>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</si>
  <si>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</si>
  <si>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</si>
  <si>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</si>
  <si>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</si>
  <si>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</si>
  <si>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</si>
  <si>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</si>
  <si>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</si>
  <si>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</si>
  <si>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</si>
  <si>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</si>
  <si>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</si>
  <si>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</si>
  <si>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</si>
  <si>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</si>
  <si>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</si>
  <si>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</si>
  <si>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</si>
  <si>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</si>
  <si>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</si>
  <si>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</si>
  <si>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</si>
  <si>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</si>
  <si>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</si>
  <si>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</si>
  <si>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</si>
  <si>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</si>
  <si>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</si>
  <si>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</si>
  <si>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</si>
  <si>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</si>
  <si>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</si>
  <si>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</si>
  <si>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</si>
  <si>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</si>
  <si>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</si>
  <si>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</si>
  <si>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</si>
  <si>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</si>
  <si>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</si>
  <si>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</si>
  <si>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</si>
  <si>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</si>
  <si>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</si>
  <si>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</si>
  <si>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</si>
  <si>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</si>
  <si>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</si>
  <si>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</si>
  <si>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</si>
  <si>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</si>
  <si>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</si>
  <si>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</si>
  <si>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</si>
  <si>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</si>
  <si>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</si>
  <si>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</si>
  <si>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</si>
  <si>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</si>
  <si>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</si>
  <si>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</si>
  <si>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</si>
  <si>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</si>
  <si>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</si>
  <si>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</si>
  <si>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</si>
  <si>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</si>
  <si>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</si>
  <si>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</si>
  <si>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</si>
  <si>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</si>
  <si>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</si>
  <si>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</si>
  <si>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</si>
  <si>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</si>
  <si>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</si>
  <si>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</si>
  <si>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</si>
  <si>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</si>
  <si>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</si>
  <si>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</si>
  <si>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</si>
  <si>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</si>
  <si>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</si>
  <si>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</si>
  <si>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</si>
  <si>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</si>
  <si>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</si>
  <si>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</si>
  <si>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</si>
  <si>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</si>
  <si>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</si>
  <si>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</si>
  <si>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</si>
  <si>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</si>
  <si>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</si>
  <si>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</si>
  <si>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</si>
  <si>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</si>
  <si>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</si>
  <si>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</si>
  <si>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</si>
  <si>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</si>
  <si>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</si>
  <si>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</si>
  <si>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</si>
  <si>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</si>
  <si>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</si>
  <si>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</si>
  <si>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</si>
  <si>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</si>
  <si>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</si>
  <si>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</si>
  <si>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</si>
  <si>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</si>
  <si>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</si>
  <si>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</si>
  <si>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</si>
  <si>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</si>
  <si>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</si>
  <si>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</si>
  <si>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</si>
  <si>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</si>
  <si>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</si>
  <si>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</si>
  <si>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</si>
  <si>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</si>
  <si>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</si>
  <si>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</si>
  <si>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</si>
  <si>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</si>
  <si>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</si>
  <si>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</si>
  <si>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</si>
  <si>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</si>
  <si>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</si>
  <si>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</si>
  <si>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</si>
  <si>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</si>
  <si>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</si>
  <si>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</si>
  <si>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</si>
  <si>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</si>
  <si>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</si>
  <si>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</si>
  <si>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</si>
  <si>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</si>
  <si>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</si>
  <si>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</si>
  <si>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</si>
  <si>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</si>
  <si>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</si>
  <si>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</si>
  <si>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</si>
  <si>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</si>
  <si>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</si>
  <si>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</si>
  <si>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</si>
  <si>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</si>
  <si>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</si>
  <si>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</si>
  <si>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</si>
  <si>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</si>
  <si>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</si>
  <si>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</si>
  <si>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</si>
  <si>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</si>
  <si>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</si>
  <si>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</si>
  <si>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</si>
  <si>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</si>
  <si>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</si>
  <si>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</si>
  <si>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</si>
  <si>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</si>
  <si>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</si>
  <si>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</si>
  <si>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</si>
  <si>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</si>
  <si>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</si>
  <si>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</si>
  <si>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</si>
  <si>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</si>
  <si>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</si>
  <si>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</si>
  <si>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</si>
  <si>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</si>
  <si>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</si>
  <si>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</si>
  <si>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</si>
  <si>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</si>
  <si>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</si>
  <si>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</si>
  <si>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</si>
  <si>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</si>
  <si>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</si>
  <si>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</si>
  <si>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</si>
  <si>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</si>
  <si>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</si>
  <si>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</si>
  <si>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</si>
  <si>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</si>
  <si>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</si>
  <si>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</si>
  <si>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</si>
  <si>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</si>
  <si>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</si>
  <si>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</si>
  <si>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</si>
  <si>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</si>
  <si>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</si>
  <si>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</si>
  <si>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</si>
  <si>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</si>
  <si>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</si>
  <si>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</si>
  <si>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</si>
  <si>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</si>
  <si>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</si>
  <si>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</si>
  <si>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</si>
  <si>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</si>
  <si>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</si>
  <si>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</si>
  <si>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</si>
  <si>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</si>
  <si>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</si>
  <si>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</si>
  <si>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</si>
  <si>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</si>
  <si>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</si>
  <si>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</si>
  <si>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</si>
  <si>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</si>
  <si>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</si>
  <si>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</si>
  <si>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</si>
  <si>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</si>
  <si>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</si>
  <si>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</si>
  <si>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</si>
  <si>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</si>
  <si>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</si>
  <si>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</si>
  <si>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</si>
  <si>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</si>
  <si>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</si>
  <si>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</si>
  <si>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</si>
  <si>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</si>
  <si>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</si>
  <si>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</si>
  <si>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</si>
  <si>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</si>
  <si>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</si>
  <si>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</si>
  <si>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</si>
  <si>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</si>
  <si>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</si>
  <si>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</si>
  <si>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</si>
  <si>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</si>
  <si>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</si>
  <si>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</si>
  <si>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</si>
  <si>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</si>
  <si>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</si>
  <si>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</si>
  <si>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</si>
  <si>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</si>
  <si>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</si>
  <si>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</si>
  <si>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</si>
  <si>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</si>
  <si>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</si>
  <si>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</si>
  <si>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</si>
  <si>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</si>
  <si>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</si>
  <si>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</si>
  <si>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</si>
  <si>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</si>
  <si>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</si>
  <si>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</si>
  <si>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</si>
  <si>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</si>
  <si>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</si>
  <si>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</si>
  <si>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</si>
  <si>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</si>
  <si>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</si>
  <si>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</si>
  <si>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</si>
  <si>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</si>
  <si>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</si>
  <si>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</si>
  <si>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</si>
  <si>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</si>
  <si>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</si>
  <si>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</si>
  <si>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</si>
  <si>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</si>
  <si>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</si>
  <si>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</si>
  <si>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</si>
  <si>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</si>
  <si>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</si>
  <si>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</si>
  <si>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</si>
  <si>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</si>
  <si>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</si>
  <si>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</si>
  <si>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</si>
  <si>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</si>
  <si>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</si>
  <si>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</si>
  <si>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</si>
  <si>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</si>
  <si>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</si>
  <si>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</si>
  <si>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</si>
  <si>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</si>
  <si>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</si>
  <si>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</si>
  <si>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</si>
  <si>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</si>
  <si>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</si>
  <si>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</si>
  <si>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</si>
  <si>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</si>
  <si>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</si>
  <si>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</si>
  <si>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</si>
  <si>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</si>
  <si>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</si>
  <si>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</si>
  <si>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</si>
  <si>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</si>
  <si>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</si>
  <si>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</si>
  <si>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</si>
  <si>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</si>
  <si>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</si>
  <si>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</si>
  <si>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</si>
  <si>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</si>
  <si>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</si>
  <si>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</si>
  <si>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</si>
  <si>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</si>
  <si>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</si>
  <si>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</si>
  <si>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</si>
  <si>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</si>
  <si>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</si>
  <si>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</si>
  <si>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</si>
  <si>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</si>
  <si>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</si>
  <si>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</si>
  <si>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</si>
  <si>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</si>
  <si>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</si>
  <si>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</si>
  <si>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</si>
  <si>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</si>
  <si>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</si>
  <si>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</si>
  <si>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</si>
  <si>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</si>
  <si>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</si>
  <si>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</si>
  <si>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</si>
  <si>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</si>
  <si>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</si>
  <si>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</si>
  <si>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</si>
  <si>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</si>
  <si>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</si>
  <si>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</si>
  <si>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</si>
  <si>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</si>
  <si>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</si>
  <si>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</si>
  <si>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</si>
  <si>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</si>
  <si>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</si>
  <si>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</si>
  <si>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</si>
  <si>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</si>
  <si>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</si>
  <si>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</si>
  <si>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</si>
  <si>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</si>
  <si>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</si>
  <si>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</si>
  <si>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</si>
  <si>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</si>
  <si>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</si>
  <si>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</si>
  <si>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</si>
  <si>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</si>
  <si>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</si>
  <si>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</si>
  <si>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</si>
  <si>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</si>
  <si>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</si>
  <si>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</si>
  <si>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</si>
  <si>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</si>
  <si>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</si>
  <si>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</si>
  <si>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</si>
  <si>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</si>
  <si>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</si>
  <si>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</si>
  <si>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</si>
  <si>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</si>
  <si>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</si>
  <si>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</si>
  <si>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</si>
  <si>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</si>
  <si>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</si>
  <si>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</si>
  <si>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</si>
  <si>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</si>
  <si>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</si>
  <si>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</si>
  <si>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</si>
  <si>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</si>
  <si>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</si>
  <si>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</si>
  <si>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</si>
  <si>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</si>
  <si>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</si>
  <si>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</si>
  <si>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</si>
  <si>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</si>
  <si>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</si>
  <si>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</si>
  <si>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</si>
  <si>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</si>
  <si>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</si>
  <si>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</si>
  <si>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</si>
  <si>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</si>
  <si>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</si>
  <si>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</si>
  <si>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</si>
  <si>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</si>
  <si>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</si>
  <si>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</si>
  <si>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</si>
  <si>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</si>
  <si>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</si>
  <si>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</si>
  <si>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</si>
  <si>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</si>
  <si>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</si>
  <si>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</si>
  <si>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</si>
  <si>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</si>
  <si>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</si>
  <si>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</si>
  <si>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</si>
  <si>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</si>
  <si>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</si>
  <si>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</si>
  <si>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</si>
  <si>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</si>
  <si>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</si>
  <si>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</si>
  <si>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</si>
  <si>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</si>
  <si>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</si>
  <si>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</si>
  <si>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</si>
  <si>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</si>
  <si>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</si>
  <si>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</si>
  <si>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</si>
  <si>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</si>
  <si>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</si>
  <si>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</si>
  <si>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</si>
  <si>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</si>
  <si>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</si>
  <si>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</si>
  <si>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</si>
  <si>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</si>
  <si>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</si>
  <si>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</si>
  <si>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</si>
  <si>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</si>
  <si>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</si>
  <si>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</si>
  <si>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</si>
  <si>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</si>
  <si>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</si>
  <si>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</si>
  <si>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</si>
  <si>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</si>
  <si>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</si>
  <si>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</si>
  <si>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</si>
  <si>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</si>
  <si>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</si>
  <si>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</si>
  <si>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</si>
  <si>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</si>
  <si>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</si>
  <si>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</si>
  <si>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</si>
  <si>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</si>
  <si>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</si>
  <si>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</si>
  <si>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</si>
  <si>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</si>
  <si>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</si>
  <si>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</si>
  <si>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</si>
  <si>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</si>
  <si>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</si>
  <si>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</si>
  <si>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</si>
  <si>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</si>
  <si>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</si>
  <si>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</si>
  <si>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</si>
  <si>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</si>
  <si>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</si>
  <si>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</si>
  <si>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</si>
  <si>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</si>
  <si>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</si>
  <si>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</si>
  <si>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</si>
  <si>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</si>
  <si>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</si>
  <si>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</si>
  <si>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</si>
  <si>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</si>
  <si>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</si>
  <si>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</si>
  <si>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</si>
  <si>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</si>
  <si>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</si>
  <si>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</si>
  <si>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</si>
  <si>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</si>
  <si>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</si>
  <si>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</si>
  <si>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</si>
  <si>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</si>
  <si>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</si>
  <si>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</si>
  <si>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</si>
  <si>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</si>
  <si>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</si>
  <si>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</si>
  <si>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</si>
  <si>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</si>
  <si>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</si>
  <si>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</si>
  <si>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</si>
  <si>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</si>
  <si>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</si>
  <si>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</si>
  <si>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</si>
  <si>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</si>
  <si>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</si>
  <si>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</si>
  <si>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</si>
  <si>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</si>
  <si>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</si>
  <si>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</si>
  <si>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</si>
  <si>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</si>
  <si>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</si>
  <si>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</si>
  <si>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</si>
  <si>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</si>
  <si>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</si>
  <si>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</si>
  <si>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</si>
  <si>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</si>
  <si>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</si>
  <si>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</si>
  <si>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</si>
  <si>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</si>
  <si>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</si>
  <si>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</si>
  <si>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</si>
  <si>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</si>
  <si>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</si>
  <si>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</si>
  <si>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</si>
  <si>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</si>
  <si>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</si>
  <si>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</si>
  <si>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</si>
  <si>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</si>
  <si>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</si>
  <si>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</si>
  <si>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</si>
  <si>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</si>
  <si>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</si>
  <si>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</si>
  <si>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</si>
  <si>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</si>
  <si>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</si>
  <si>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</si>
  <si>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</si>
  <si>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</si>
  <si>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</si>
  <si>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</si>
  <si>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</si>
  <si>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</si>
  <si>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</si>
  <si>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</si>
  <si>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</si>
  <si>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</si>
  <si>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</si>
  <si>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</si>
  <si>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</si>
  <si>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</si>
  <si>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</si>
  <si>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</si>
  <si>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</si>
  <si>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</si>
  <si>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</si>
  <si>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</si>
  <si>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</si>
  <si>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</si>
  <si>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</si>
  <si>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</si>
  <si>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</si>
  <si>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</si>
  <si>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</si>
  <si>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</si>
  <si>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</si>
  <si>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</si>
  <si>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</si>
  <si>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</si>
  <si>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</si>
  <si>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</si>
  <si>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</si>
  <si>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</si>
  <si>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</si>
  <si>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</si>
  <si>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</si>
  <si>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</si>
  <si>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</si>
  <si>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</si>
  <si>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</si>
  <si>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</si>
  <si>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</si>
  <si>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</si>
  <si>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</si>
  <si>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</si>
  <si>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</si>
  <si>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</si>
  <si>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</si>
  <si>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</si>
  <si>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</si>
  <si>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</si>
  <si>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</si>
  <si>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</si>
  <si>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</si>
  <si>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</si>
  <si>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</si>
  <si>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</si>
  <si>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</si>
  <si>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</si>
  <si>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</si>
  <si>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</si>
  <si>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</si>
  <si>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</si>
  <si>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</si>
  <si>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</si>
  <si>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</si>
  <si>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</si>
  <si>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</si>
  <si>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</si>
  <si>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</si>
  <si>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</si>
  <si>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</si>
  <si>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</si>
  <si>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</si>
  <si>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</si>
  <si>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</si>
  <si>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</si>
  <si>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</si>
  <si>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</si>
  <si>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</si>
  <si>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</si>
  <si>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</si>
  <si>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</si>
  <si>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</si>
  <si>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</si>
  <si>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</si>
  <si>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</si>
  <si>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</si>
  <si>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</si>
  <si>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</si>
  <si>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</si>
  <si>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</si>
  <si>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</si>
  <si>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</si>
  <si>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</si>
  <si>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</si>
  <si>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</si>
  <si>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</si>
  <si>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</si>
  <si>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</si>
  <si>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</si>
  <si>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</si>
  <si>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</si>
  <si>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</si>
  <si>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</si>
  <si>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</si>
  <si>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</si>
  <si>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</si>
  <si>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</si>
  <si>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</si>
  <si>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</si>
  <si>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</si>
  <si>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</si>
  <si>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</si>
  <si>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</si>
  <si>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</si>
  <si>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</si>
  <si>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</si>
  <si>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</si>
  <si>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</si>
  <si>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</si>
  <si>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</si>
  <si>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</si>
  <si>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</si>
  <si>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</si>
  <si>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</si>
  <si>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</si>
  <si>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</si>
  <si>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</si>
  <si>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</si>
  <si>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</si>
  <si>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</si>
  <si>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</si>
  <si>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</si>
  <si>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</si>
  <si>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</si>
  <si>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</si>
  <si>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</si>
  <si>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</si>
  <si>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</si>
  <si>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</si>
  <si>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</si>
  <si>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</si>
  <si>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</si>
  <si>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</si>
  <si>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</si>
  <si>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</si>
  <si>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</si>
  <si>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</si>
  <si>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</si>
  <si>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</si>
  <si>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</si>
  <si>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</si>
  <si>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</si>
  <si>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</si>
  <si>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</si>
  <si>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</si>
  <si>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</si>
  <si>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</si>
  <si>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</si>
  <si>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</si>
  <si>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</si>
  <si>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</si>
  <si>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</si>
  <si>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</si>
  <si>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</si>
  <si>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</si>
  <si>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</si>
  <si>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</si>
  <si>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</si>
  <si>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</si>
  <si>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</si>
  <si>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</si>
  <si>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</si>
  <si>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</si>
  <si>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</si>
  <si>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</si>
  <si>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</si>
  <si>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</si>
  <si>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</si>
  <si>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</si>
  <si>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</si>
  <si>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</si>
  <si>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</si>
  <si>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</si>
  <si>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</si>
  <si>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</si>
  <si>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</si>
  <si>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</si>
  <si>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</si>
  <si>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</si>
  <si>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</si>
  <si>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</si>
  <si>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</si>
  <si>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</si>
  <si>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</si>
  <si>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</si>
  <si>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</si>
  <si>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</si>
  <si>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</si>
  <si>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</si>
  <si>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</si>
  <si>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</si>
  <si>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</si>
  <si>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</si>
  <si>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</si>
  <si>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</si>
  <si>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</si>
  <si>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</si>
  <si>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</si>
  <si>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</si>
  <si>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</si>
  <si>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</si>
  <si>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</si>
  <si>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</si>
  <si>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</si>
  <si>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</si>
  <si>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</si>
  <si>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</si>
  <si>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</si>
  <si>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</si>
  <si>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</si>
  <si>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</si>
  <si>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</si>
  <si>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</si>
  <si>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</si>
  <si>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</si>
  <si>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</si>
  <si>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</si>
  <si>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</si>
  <si>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</si>
  <si>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</si>
  <si>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</si>
  <si>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</si>
  <si>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</si>
  <si>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</si>
  <si>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</si>
  <si>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</si>
  <si>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</si>
  <si>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</si>
  <si>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</si>
  <si>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</si>
  <si>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</si>
  <si>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</si>
  <si>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</si>
  <si>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</si>
  <si>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</si>
  <si>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</si>
  <si>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</si>
  <si>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</si>
  <si>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</si>
  <si>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</si>
  <si>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</si>
  <si>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</si>
  <si>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</si>
  <si>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</si>
  <si>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</si>
  <si>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</si>
  <si>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</si>
  <si>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</si>
  <si>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</si>
  <si>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</si>
  <si>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</si>
  <si>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</si>
  <si>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</si>
  <si>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</si>
  <si>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</si>
  <si>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</si>
  <si>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</si>
  <si>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</si>
  <si>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</si>
  <si>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</si>
  <si>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</si>
  <si>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</si>
  <si>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</si>
  <si>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</si>
  <si>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</si>
  <si>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</si>
  <si>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</si>
  <si>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</si>
  <si>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</si>
  <si>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</si>
  <si>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</si>
  <si>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</si>
  <si>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</si>
  <si>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</si>
  <si>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</si>
  <si>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</si>
  <si>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</si>
  <si>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</si>
  <si>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</si>
  <si>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</si>
  <si>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</si>
  <si>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</si>
  <si>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</si>
  <si>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</si>
  <si>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</si>
  <si>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</si>
  <si>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</si>
  <si>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</si>
  <si>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</si>
  <si>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</si>
  <si>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</si>
  <si>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</si>
  <si>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</si>
  <si>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</si>
  <si>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</si>
  <si>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</si>
  <si>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</si>
  <si>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</si>
  <si>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</si>
  <si>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</si>
  <si>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</si>
  <si>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</si>
  <si>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</si>
  <si>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</si>
  <si>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</si>
  <si>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</si>
  <si>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</si>
  <si>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</si>
  <si>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</si>
  <si>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</si>
  <si>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</si>
  <si>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</si>
  <si>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</si>
  <si>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</si>
  <si>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</si>
  <si>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</si>
  <si>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</si>
  <si>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</si>
  <si>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</si>
  <si>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</si>
  <si>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</si>
  <si>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</si>
  <si>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</si>
  <si>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</si>
  <si>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</si>
  <si>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</si>
  <si>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</si>
  <si>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</si>
  <si>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</si>
  <si>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</si>
  <si>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</si>
  <si>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</si>
  <si>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</si>
  <si>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</si>
  <si>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</si>
  <si>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</si>
  <si>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</si>
  <si>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</si>
  <si>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</si>
  <si>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</si>
  <si>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</si>
  <si>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</si>
  <si>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</si>
  <si>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</si>
  <si>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</si>
  <si>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</si>
  <si>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</si>
  <si>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</si>
  <si>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</si>
  <si>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</si>
  <si>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</si>
  <si>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</si>
  <si>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</si>
  <si>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</si>
  <si>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</si>
  <si>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</si>
  <si>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</si>
  <si>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</si>
  <si>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</si>
  <si>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</si>
  <si>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</si>
  <si>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</si>
  <si>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</si>
  <si>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</si>
  <si>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</si>
  <si>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</si>
  <si>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</si>
  <si>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</si>
  <si>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</si>
  <si>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</si>
  <si>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</si>
  <si>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</si>
  <si>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</si>
  <si>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</si>
  <si>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</si>
  <si>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</si>
  <si>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</si>
  <si>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</si>
  <si>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</si>
  <si>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</si>
  <si>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</si>
  <si>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</si>
  <si>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</si>
  <si>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</si>
  <si>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</si>
  <si>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</si>
  <si>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</si>
  <si>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</si>
  <si>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</si>
  <si>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</si>
  <si>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</si>
  <si>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</si>
  <si>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</si>
  <si>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</si>
  <si>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</si>
  <si>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</si>
  <si>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</si>
  <si>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</si>
  <si>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</si>
  <si>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</si>
  <si>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</si>
  <si>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</si>
  <si>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</si>
  <si>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</si>
  <si>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</si>
  <si>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</si>
  <si>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</si>
  <si>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</si>
  <si>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</si>
  <si>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</si>
  <si>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</si>
  <si>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</si>
  <si>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</si>
  <si>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</si>
  <si>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</si>
  <si>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</si>
  <si>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</si>
  <si>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</si>
  <si>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</si>
  <si>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</si>
  <si>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</si>
  <si>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</si>
  <si>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</si>
  <si>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</si>
  <si>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</si>
  <si>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</si>
  <si>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</si>
  <si>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</si>
  <si>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</si>
  <si>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</si>
  <si>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</si>
  <si>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</si>
  <si>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</si>
  <si>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</si>
  <si>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</si>
  <si>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</si>
  <si>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</si>
  <si>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</si>
  <si>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</si>
  <si>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</si>
  <si>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</si>
  <si>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</si>
  <si>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</si>
  <si>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</si>
  <si>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</si>
  <si>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</si>
  <si>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</si>
  <si>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</si>
  <si>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</si>
  <si>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</si>
  <si>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</si>
  <si>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</si>
  <si>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</si>
  <si>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</si>
  <si>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</si>
  <si>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</si>
  <si>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</si>
  <si>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</si>
  <si>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</si>
  <si>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</si>
  <si>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</si>
  <si>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</si>
  <si>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</si>
  <si>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</si>
  <si>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</si>
  <si>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</si>
  <si>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</si>
  <si>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</si>
  <si>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</si>
  <si>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</si>
  <si>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</si>
  <si>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</si>
  <si>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</si>
  <si>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</si>
  <si>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</si>
  <si>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</si>
  <si>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</si>
  <si>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</si>
  <si>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</si>
  <si>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</si>
  <si>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</si>
  <si>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</si>
  <si>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</si>
  <si>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</si>
  <si>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</si>
  <si>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</si>
  <si>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</si>
  <si>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</si>
  <si>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</si>
  <si>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</si>
  <si>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</si>
  <si>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</si>
  <si>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</si>
  <si>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</si>
  <si>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</si>
  <si>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</si>
  <si>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</si>
  <si>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</si>
  <si>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</si>
  <si>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</si>
  <si>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</si>
  <si>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</si>
  <si>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</si>
  <si>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</si>
  <si>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</si>
  <si>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</si>
  <si>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</si>
  <si>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</si>
  <si>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</si>
  <si>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</si>
  <si>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</si>
  <si>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</si>
  <si>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</si>
  <si>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</si>
  <si>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</si>
  <si>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</si>
  <si>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</si>
  <si>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</si>
  <si>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</si>
  <si>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</si>
  <si>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</si>
  <si>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</si>
  <si>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</si>
  <si>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</si>
  <si>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</si>
  <si>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</si>
  <si>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</si>
  <si>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</si>
  <si>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</si>
  <si>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</si>
  <si>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</si>
  <si>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</si>
  <si>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</si>
  <si>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</si>
  <si>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</si>
  <si>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</si>
  <si>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</si>
  <si>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</si>
  <si>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</si>
  <si>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</si>
  <si>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</si>
  <si>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</si>
  <si>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</si>
  <si>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</si>
  <si>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</si>
  <si>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</si>
  <si>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</si>
  <si>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</si>
  <si>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</si>
  <si>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</si>
  <si>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</si>
  <si>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</si>
  <si>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</si>
  <si>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</si>
  <si>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</si>
  <si>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</si>
  <si>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</si>
  <si>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</si>
  <si>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</si>
  <si>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</si>
  <si>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</si>
  <si>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</si>
  <si>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</si>
  <si>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</si>
  <si>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</si>
  <si>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</si>
  <si>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</si>
  <si>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</si>
  <si>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</si>
  <si>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</si>
  <si>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</si>
  <si>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</si>
  <si>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</si>
  <si>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</si>
  <si>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</si>
  <si>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</si>
  <si>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</si>
  <si>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</si>
  <si>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</si>
  <si>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</si>
  <si>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</si>
  <si>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</si>
  <si>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</si>
  <si>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</si>
  <si>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</si>
  <si>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</si>
  <si>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</si>
  <si>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</si>
  <si>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</si>
  <si>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</si>
  <si>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</si>
  <si>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</si>
  <si>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</si>
  <si>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</si>
  <si>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</si>
  <si>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</si>
  <si>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</si>
  <si>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</si>
  <si>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</si>
  <si>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</si>
  <si>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</si>
  <si>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</si>
  <si>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</si>
  <si>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</si>
  <si>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</si>
  <si>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</si>
  <si>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</si>
  <si>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</si>
  <si>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</si>
  <si>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</si>
  <si>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</si>
  <si>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</si>
  <si>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</si>
  <si>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</si>
  <si>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</si>
  <si>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</si>
  <si>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</si>
  <si>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</si>
  <si>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</si>
  <si>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</si>
  <si>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</si>
  <si>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</si>
  <si>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</si>
  <si>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</si>
  <si>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</si>
  <si>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</si>
  <si>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</si>
  <si>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</si>
  <si>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</si>
  <si>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</si>
  <si>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</si>
  <si>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</si>
  <si>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</si>
  <si>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</si>
  <si>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</si>
  <si>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</si>
  <si>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</si>
  <si>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</si>
  <si>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</si>
  <si>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</si>
  <si>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</si>
  <si>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</si>
  <si>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</si>
  <si>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</si>
  <si>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</si>
  <si>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</si>
  <si>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</si>
  <si>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</si>
  <si>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</si>
  <si>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</si>
  <si>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</si>
  <si>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</si>
  <si>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</si>
  <si>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</si>
  <si>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</si>
  <si>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</si>
  <si>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</si>
  <si>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</si>
  <si>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</si>
  <si>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</si>
  <si>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</si>
  <si>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</si>
  <si>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</si>
  <si>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</si>
  <si>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</si>
  <si>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</si>
  <si>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</si>
  <si>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</si>
  <si>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</si>
  <si>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</si>
  <si>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</si>
  <si>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</si>
  <si>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</si>
  <si>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</si>
  <si>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</si>
  <si>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</si>
  <si>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</si>
  <si>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</si>
  <si>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</si>
  <si>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</si>
  <si>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</si>
  <si>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</si>
  <si>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</si>
  <si>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</si>
  <si>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</si>
  <si>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</si>
  <si>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</si>
  <si>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</si>
  <si>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</si>
  <si>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</si>
  <si>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</si>
  <si>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</si>
  <si>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</si>
  <si>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</si>
  <si>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</si>
  <si>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</si>
  <si>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</si>
  <si>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</si>
  <si>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</si>
  <si>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</si>
  <si>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</si>
  <si>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</si>
  <si>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</si>
  <si>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</si>
  <si>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</si>
  <si>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</si>
  <si>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</si>
  <si>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</si>
  <si>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</si>
  <si>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</si>
  <si>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</si>
  <si>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</si>
  <si>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</si>
  <si>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</si>
  <si>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</si>
  <si>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</si>
  <si>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</si>
  <si>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</si>
  <si>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</si>
  <si>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</si>
  <si>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</si>
  <si>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</si>
  <si>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</si>
  <si>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</si>
  <si>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</si>
  <si>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</si>
  <si>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</si>
  <si>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</si>
  <si>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</si>
  <si>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</si>
  <si>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</si>
  <si>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</si>
  <si>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</si>
  <si>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</si>
  <si>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</si>
  <si>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</si>
  <si>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</si>
  <si>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</si>
  <si>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</si>
  <si>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</si>
  <si>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</si>
  <si>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</si>
  <si>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</si>
  <si>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</si>
  <si>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</si>
  <si>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</si>
  <si>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</si>
  <si>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</si>
  <si>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</si>
  <si>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</si>
  <si>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</si>
  <si>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</si>
  <si>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</si>
  <si>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</si>
  <si>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</si>
  <si>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</si>
  <si>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</si>
  <si>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</si>
  <si>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</si>
  <si>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</si>
  <si>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</si>
  <si>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</si>
  <si>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</si>
  <si>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</si>
  <si>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</si>
  <si>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</si>
  <si>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</si>
  <si>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</si>
  <si>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</si>
  <si>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</si>
  <si>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</si>
  <si>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</si>
  <si>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</si>
  <si>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</si>
  <si>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</si>
  <si>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</si>
  <si>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</si>
  <si>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</si>
  <si>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</si>
  <si>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</si>
  <si>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</si>
  <si>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</si>
  <si>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</si>
  <si>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</si>
  <si>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</si>
  <si>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</si>
  <si>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</si>
  <si>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</si>
  <si>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</si>
  <si>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</si>
  <si>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</si>
  <si>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</si>
  <si>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</si>
  <si>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</si>
  <si>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</si>
  <si>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</si>
  <si>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</si>
  <si>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</si>
  <si>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</si>
  <si>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</si>
  <si>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</si>
  <si>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</si>
  <si>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</si>
  <si>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</si>
  <si>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</si>
  <si>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</si>
  <si>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</si>
  <si>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</si>
  <si>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</si>
  <si>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</si>
  <si>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</si>
  <si>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</si>
  <si>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</si>
  <si>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</si>
  <si>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</si>
  <si>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</si>
  <si>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</si>
  <si>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</si>
  <si>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</si>
  <si>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</si>
  <si>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</si>
  <si>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</si>
  <si>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</si>
  <si>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</si>
  <si>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</si>
  <si>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</si>
  <si>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</si>
  <si>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</si>
  <si>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</si>
  <si>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</si>
  <si>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</si>
  <si>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</si>
  <si>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</si>
  <si>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</si>
  <si>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</si>
  <si>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</si>
  <si>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</si>
  <si>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</si>
  <si>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</si>
  <si>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</si>
  <si>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</si>
  <si>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</si>
  <si>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</si>
  <si>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</si>
  <si>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</si>
  <si>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</si>
  <si>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</si>
  <si>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</si>
  <si>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</si>
  <si>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</si>
  <si>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</si>
  <si>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</si>
  <si>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</si>
  <si>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</si>
  <si>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</si>
  <si>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</si>
  <si>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</si>
  <si>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</si>
  <si>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</si>
  <si>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</si>
  <si>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</si>
  <si>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</si>
  <si>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</si>
  <si>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</si>
  <si>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</si>
  <si>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</si>
  <si>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</si>
  <si>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</si>
  <si>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</si>
  <si>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</si>
  <si>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</si>
  <si>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</si>
  <si>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</si>
  <si>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</si>
  <si>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</si>
  <si>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</si>
  <si>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</si>
  <si>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</si>
  <si>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</si>
  <si>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</si>
  <si>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</si>
  <si>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</si>
  <si>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</si>
  <si>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</si>
  <si>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</si>
  <si>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</si>
  <si>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</si>
  <si>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</si>
  <si>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</si>
  <si>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</si>
  <si>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</si>
  <si>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</si>
  <si>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</si>
  <si>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</si>
  <si>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</si>
  <si>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</si>
  <si>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</si>
  <si>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</si>
  <si>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</si>
  <si>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</si>
  <si>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</si>
  <si>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</si>
  <si>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</si>
  <si>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</si>
  <si>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</si>
  <si>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</si>
  <si>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</si>
  <si>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</si>
  <si>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</si>
  <si>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</si>
  <si>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</si>
  <si>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</si>
  <si>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</si>
  <si>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</si>
  <si>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</si>
  <si>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</si>
  <si>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</si>
  <si>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</si>
  <si>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</si>
  <si>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</si>
  <si>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</si>
  <si>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</si>
  <si>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</si>
  <si>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</si>
  <si>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</si>
  <si>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</si>
  <si>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</si>
  <si>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</si>
  <si>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</si>
  <si>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</si>
  <si>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</si>
  <si>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</si>
  <si>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</si>
  <si>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</si>
  <si>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</si>
  <si>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</si>
  <si>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</si>
  <si>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</si>
  <si>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</si>
  <si>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</si>
  <si>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</si>
  <si>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</si>
  <si>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</si>
  <si>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</si>
  <si>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</si>
  <si>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</si>
  <si>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</si>
  <si>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</si>
  <si>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</si>
  <si>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</si>
  <si>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</si>
  <si>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</si>
  <si>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</si>
  <si>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</si>
  <si>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</si>
  <si>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</si>
  <si>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</si>
  <si>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</si>
  <si>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</si>
  <si>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</si>
  <si>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</si>
  <si>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</si>
  <si>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</si>
  <si>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</si>
  <si>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</si>
  <si>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</si>
  <si>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</si>
  <si>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</si>
  <si>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</si>
  <si>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</si>
  <si>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</si>
  <si>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</si>
  <si>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</si>
  <si>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</si>
  <si>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</si>
  <si>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</si>
  <si>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</si>
  <si>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</si>
  <si>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</si>
  <si>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</si>
  <si>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</si>
  <si>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</si>
  <si>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</si>
  <si>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</si>
  <si>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</si>
  <si>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</si>
  <si>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</si>
  <si>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</si>
  <si>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</si>
  <si>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</si>
  <si>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</si>
  <si>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</si>
  <si>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</si>
  <si>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</si>
  <si>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</si>
  <si>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</si>
  <si>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</si>
  <si>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</si>
  <si>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</si>
  <si>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</si>
  <si>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</si>
  <si>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</si>
  <si>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</si>
  <si>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</si>
  <si>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</si>
  <si>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</si>
  <si>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</si>
  <si>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</si>
  <si>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</si>
  <si>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</si>
  <si>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</si>
  <si>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</si>
  <si>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</si>
  <si>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</si>
  <si>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</si>
  <si>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</si>
  <si>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</si>
  <si>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</si>
  <si>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</si>
  <si>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</si>
  <si>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</si>
  <si>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</si>
  <si>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</si>
  <si>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</si>
  <si>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</si>
  <si>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</si>
  <si>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</si>
  <si>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</si>
  <si>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</si>
  <si>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</si>
  <si>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</si>
  <si>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</si>
  <si>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</si>
  <si>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</si>
  <si>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</si>
  <si>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</si>
  <si>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</si>
  <si>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</si>
  <si>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</si>
  <si>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</si>
  <si>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</si>
  <si>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</si>
  <si>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</si>
  <si>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</si>
  <si>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</si>
  <si>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</si>
  <si>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</si>
  <si>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</si>
  <si>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</si>
  <si>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</si>
  <si>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</si>
  <si>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</si>
  <si>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</si>
  <si>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</si>
  <si>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</si>
  <si>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</si>
  <si>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</si>
  <si>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</si>
  <si>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</si>
  <si>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</si>
  <si>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</si>
  <si>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</si>
  <si>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</si>
  <si>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</si>
  <si>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</si>
  <si>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</si>
  <si>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</si>
  <si>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</si>
  <si>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</si>
  <si>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</si>
  <si>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</si>
  <si>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</si>
  <si>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</si>
  <si>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</si>
  <si>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</si>
  <si>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</si>
  <si>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</si>
  <si>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</si>
  <si>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</si>
  <si>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</si>
  <si>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</si>
  <si>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</si>
  <si>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</si>
  <si>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</si>
  <si>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</si>
  <si>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</si>
  <si>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</si>
  <si>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</si>
  <si>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</si>
  <si>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</si>
  <si>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</si>
  <si>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</si>
  <si>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</si>
  <si>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</si>
  <si>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</si>
  <si>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</si>
  <si>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</si>
  <si>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</si>
  <si>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</si>
  <si>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</si>
  <si>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</si>
  <si>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</si>
  <si>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</si>
  <si>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</si>
  <si>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</si>
  <si>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</si>
  <si>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</si>
  <si>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</si>
  <si>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</si>
  <si>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</si>
  <si>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</si>
  <si>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</si>
  <si>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</si>
  <si>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</si>
  <si>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</si>
  <si>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</si>
  <si>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</si>
  <si>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</si>
  <si>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</si>
  <si>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</si>
  <si>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</si>
  <si>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</si>
  <si>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</si>
  <si>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</si>
  <si>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</si>
  <si>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</si>
  <si>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</si>
  <si>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</si>
  <si>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</si>
  <si>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</si>
  <si>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</si>
  <si>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</si>
  <si>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</si>
  <si>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</si>
  <si>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</si>
  <si>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</si>
  <si>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</si>
  <si>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</si>
  <si>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</si>
  <si>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</si>
  <si>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</si>
  <si>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</si>
  <si>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</si>
  <si>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</si>
  <si>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</si>
  <si>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</si>
  <si>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</si>
  <si>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</si>
  <si>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</si>
  <si>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</si>
  <si>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</si>
  <si>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</si>
  <si>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</si>
  <si>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</si>
  <si>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</si>
  <si>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</si>
  <si>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</si>
  <si>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</si>
  <si>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</si>
  <si>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</si>
  <si>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</si>
  <si>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</si>
  <si>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</si>
  <si>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</si>
  <si>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</si>
  <si>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</si>
  <si>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</si>
  <si>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</si>
  <si>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</si>
  <si>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</si>
  <si>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</si>
  <si>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</si>
  <si>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</si>
  <si>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</si>
  <si>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</si>
  <si>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</si>
  <si>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</si>
  <si>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</si>
  <si>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</si>
  <si>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</si>
  <si>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</si>
  <si>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</si>
  <si>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</si>
  <si>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</si>
  <si>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</si>
  <si>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</si>
  <si>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</si>
  <si>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</si>
  <si>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</si>
  <si>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</si>
  <si>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</si>
  <si>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</si>
  <si>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</si>
  <si>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</si>
  <si>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</si>
  <si>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</si>
  <si>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</si>
  <si>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</si>
  <si>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</si>
  <si>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</si>
  <si>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</si>
  <si>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</si>
  <si>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</si>
  <si>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</si>
  <si>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</si>
  <si>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</si>
  <si>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</si>
  <si>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</si>
  <si>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</si>
  <si>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</si>
  <si>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</si>
  <si>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</si>
  <si>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</si>
  <si>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</si>
  <si>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</si>
  <si>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</si>
  <si>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</si>
  <si>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</si>
  <si>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</si>
  <si>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</si>
  <si>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</si>
  <si>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</si>
  <si>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</si>
  <si>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</si>
  <si>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</si>
  <si>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</si>
  <si>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</si>
  <si>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</si>
  <si>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</si>
  <si>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</si>
  <si>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</si>
  <si>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</si>
  <si>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</si>
  <si>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</si>
  <si>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</si>
  <si>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</si>
  <si>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</si>
  <si>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</si>
  <si>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</si>
  <si>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</si>
  <si>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</si>
  <si>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</si>
  <si>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</si>
  <si>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</si>
  <si>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</si>
  <si>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</si>
  <si>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</si>
  <si>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</si>
  <si>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</si>
  <si>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</si>
  <si>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</si>
  <si>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</si>
  <si>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</si>
  <si>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</si>
  <si>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</si>
  <si>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</si>
  <si>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</si>
  <si>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</si>
  <si>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</si>
  <si>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</si>
  <si>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</si>
  <si>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</si>
  <si>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</si>
  <si>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</si>
  <si>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</si>
  <si>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</si>
  <si>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</si>
  <si>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</si>
  <si>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</si>
  <si>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</si>
  <si>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</si>
  <si>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</si>
  <si>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</si>
  <si>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</si>
  <si>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</si>
  <si>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</si>
  <si>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</si>
  <si>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</si>
  <si>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</si>
  <si>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</si>
  <si>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</si>
  <si>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</si>
  <si>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</si>
  <si>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</si>
  <si>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</si>
  <si>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</si>
  <si>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</si>
  <si>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</si>
  <si>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</si>
  <si>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</si>
  <si>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</si>
  <si>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</si>
  <si>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</si>
  <si>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</si>
  <si>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</si>
  <si>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</si>
  <si>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</si>
  <si>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</si>
  <si>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</si>
  <si>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</si>
  <si>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</si>
  <si>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</si>
  <si>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</si>
  <si>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</si>
  <si>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</si>
  <si>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</si>
  <si>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</si>
  <si>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</si>
  <si>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</si>
  <si>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</si>
  <si>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</si>
  <si>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</si>
  <si>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</si>
  <si>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</si>
  <si>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</si>
  <si>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</si>
  <si>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</si>
  <si>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</si>
  <si>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</si>
  <si>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</si>
  <si>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</si>
  <si>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</si>
  <si>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</si>
  <si>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</si>
  <si>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</si>
  <si>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</si>
  <si>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</si>
  <si>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</si>
  <si>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</si>
  <si>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</si>
  <si>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</si>
  <si>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</si>
  <si>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</si>
  <si>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</si>
  <si>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</si>
  <si>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</si>
  <si>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</si>
  <si>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</si>
  <si>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</si>
  <si>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</si>
  <si>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</si>
  <si>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</si>
  <si>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</si>
  <si>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</si>
  <si>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</si>
  <si>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</si>
  <si>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</si>
  <si>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</si>
  <si>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</si>
  <si>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</si>
  <si>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</si>
  <si>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</si>
  <si>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</si>
  <si>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</si>
  <si>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</si>
  <si>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</si>
  <si>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</si>
  <si>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</si>
  <si>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</si>
  <si>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</si>
  <si>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</si>
  <si>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</si>
  <si>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</si>
  <si>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</si>
  <si>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</si>
  <si>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</si>
  <si>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</si>
  <si>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</si>
  <si>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</si>
  <si>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</si>
  <si>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</si>
  <si>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</si>
  <si>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</si>
  <si>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</si>
  <si>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</si>
  <si>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</si>
  <si>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</si>
  <si>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</si>
  <si>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</si>
  <si>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</si>
  <si>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</si>
  <si>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</si>
  <si>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</si>
  <si>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</si>
  <si>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</si>
  <si>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</si>
  <si>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</si>
  <si>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</si>
  <si>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</si>
  <si>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</si>
  <si>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</si>
  <si>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</si>
  <si>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</si>
  <si>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</si>
  <si>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</si>
  <si>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</si>
  <si>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</si>
  <si>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</si>
  <si>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</si>
  <si>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</si>
  <si>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</si>
  <si>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</si>
  <si>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</si>
  <si>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</si>
  <si>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</si>
  <si>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</si>
  <si>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</si>
  <si>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</si>
  <si>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</si>
  <si>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</si>
  <si>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</si>
  <si>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</si>
  <si>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</si>
  <si>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</si>
  <si>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</si>
  <si>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</si>
  <si>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</si>
  <si>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</si>
  <si>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</si>
  <si>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</si>
  <si>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</si>
  <si>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</si>
  <si>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</si>
  <si>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</si>
  <si>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</si>
  <si>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</si>
  <si>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</si>
  <si>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</si>
  <si>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</si>
  <si>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</si>
  <si>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</si>
  <si>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</si>
  <si>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</si>
  <si>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</si>
  <si>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</si>
  <si>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</si>
  <si>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</si>
  <si>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</si>
  <si>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</si>
  <si>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</si>
  <si>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</si>
  <si>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</si>
  <si>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</si>
  <si>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</si>
  <si>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</si>
  <si>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</si>
  <si>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</si>
  <si>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</si>
  <si>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</si>
  <si>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</si>
  <si>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</si>
  <si>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</si>
  <si>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</si>
  <si>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</si>
  <si>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</si>
  <si>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</si>
  <si>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</si>
  <si>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</si>
  <si>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</si>
  <si>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</si>
  <si>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</si>
  <si>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</si>
  <si>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</si>
  <si>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</si>
  <si>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</si>
  <si>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</si>
  <si>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</si>
  <si>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</si>
  <si>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</si>
  <si>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</si>
  <si>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</si>
  <si>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</si>
  <si>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</si>
  <si>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</si>
  <si>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</si>
  <si>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</si>
  <si>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</si>
  <si>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</si>
  <si>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</si>
  <si>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</si>
  <si>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</si>
  <si>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</si>
  <si>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</si>
  <si>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</si>
  <si>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</si>
  <si>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</si>
  <si>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</si>
  <si>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</si>
  <si>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</si>
  <si>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</si>
  <si>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</si>
  <si>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</si>
  <si>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</si>
  <si>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</si>
  <si>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</si>
  <si>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</si>
  <si>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</si>
  <si>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</si>
  <si>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</si>
  <si>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</si>
  <si>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</si>
  <si>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</si>
  <si>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</si>
  <si>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</si>
  <si>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</si>
  <si>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</si>
  <si>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</si>
  <si>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</si>
  <si>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</si>
  <si>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</si>
  <si>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</si>
  <si>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</si>
  <si>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</si>
  <si>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</si>
  <si>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</si>
  <si>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</si>
  <si>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</si>
  <si>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</si>
  <si>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</si>
  <si>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</si>
  <si>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</si>
  <si>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</si>
  <si>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</si>
  <si>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</si>
  <si>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</si>
  <si>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</si>
  <si>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</si>
  <si>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</si>
  <si>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</si>
  <si>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</si>
  <si>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</si>
  <si>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</si>
  <si>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</si>
  <si>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</si>
  <si>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</si>
  <si>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</si>
  <si>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</si>
  <si>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</si>
  <si>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</si>
  <si>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</si>
  <si>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</si>
  <si>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</si>
  <si>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</si>
  <si>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</si>
  <si>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</si>
  <si>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</si>
  <si>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</si>
  <si>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</si>
  <si>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</si>
  <si>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</si>
  <si>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</si>
  <si>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</si>
  <si>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</si>
  <si>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</si>
  <si>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</si>
  <si>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</si>
  <si>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</si>
  <si>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</si>
  <si>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</si>
  <si>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</si>
  <si>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</si>
  <si>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</si>
  <si>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</si>
  <si>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</si>
  <si>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</si>
  <si>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</si>
  <si>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</si>
  <si>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</si>
  <si>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</si>
  <si>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</si>
  <si>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</si>
  <si>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</si>
  <si>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</si>
  <si>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</si>
  <si>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</si>
  <si>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</si>
  <si>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</si>
  <si>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</si>
  <si>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</si>
  <si>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</si>
  <si>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</si>
  <si>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</si>
  <si>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</si>
  <si>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</si>
  <si>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</si>
  <si>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</si>
  <si>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</si>
  <si>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</si>
  <si>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</si>
  <si>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</si>
  <si>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</si>
  <si>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</si>
  <si>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</si>
  <si>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</si>
  <si>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</si>
  <si>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</si>
  <si>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</si>
  <si>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</si>
  <si>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</si>
  <si>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</si>
  <si>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</si>
  <si>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</si>
  <si>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</si>
  <si>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</si>
  <si>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</si>
  <si>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</si>
  <si>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</si>
  <si>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</si>
  <si>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</si>
  <si>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</si>
  <si>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</si>
  <si>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</si>
  <si>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</si>
  <si>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</si>
  <si>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</si>
  <si>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</si>
  <si>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</si>
  <si>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</si>
  <si>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</si>
  <si>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</si>
  <si>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</si>
  <si>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</si>
  <si>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</si>
  <si>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</si>
  <si>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</si>
  <si>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</si>
  <si>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</si>
  <si>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</si>
  <si>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</si>
  <si>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</si>
  <si>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</si>
  <si>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</si>
  <si>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</si>
  <si>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</si>
  <si>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</si>
  <si>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</si>
  <si>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</si>
  <si>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</si>
  <si>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</si>
  <si>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</si>
  <si>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</si>
  <si>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</si>
  <si>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</si>
  <si>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</si>
  <si>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</si>
  <si>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</si>
  <si>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</si>
  <si>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</si>
  <si>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</si>
  <si>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</si>
  <si>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</si>
  <si>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</si>
  <si>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</si>
  <si>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</si>
  <si>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</si>
  <si>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</si>
  <si>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</si>
  <si>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</si>
  <si>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</si>
  <si>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</si>
  <si>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</si>
  <si>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</si>
  <si>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</si>
  <si>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</si>
  <si>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</si>
  <si>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</si>
  <si>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</si>
  <si>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</si>
  <si>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</si>
  <si>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</si>
  <si>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</si>
  <si>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</si>
  <si>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</si>
  <si>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</si>
  <si>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</si>
  <si>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</si>
  <si>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</si>
  <si>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</si>
  <si>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</si>
  <si>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</si>
  <si>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</si>
  <si>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</si>
  <si>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</si>
  <si>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</si>
  <si>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</si>
  <si>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</si>
  <si>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</si>
  <si>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</si>
  <si>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</si>
  <si>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</si>
  <si>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</si>
  <si>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</si>
  <si>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</si>
  <si>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</si>
  <si>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</si>
  <si>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</si>
  <si>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</si>
  <si>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</si>
  <si>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</si>
  <si>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</si>
  <si>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</si>
  <si>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</si>
  <si>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</si>
  <si>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</si>
  <si>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</si>
  <si>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</si>
  <si>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</si>
  <si>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</si>
  <si>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</si>
  <si>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</si>
  <si>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</si>
  <si>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</si>
  <si>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</si>
  <si>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</si>
  <si>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</si>
  <si>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</si>
  <si>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</si>
  <si>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</si>
  <si>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</si>
  <si>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</si>
  <si>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</si>
  <si>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</si>
  <si>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</si>
  <si>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</si>
  <si>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</si>
  <si>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</si>
  <si>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</si>
  <si>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</si>
  <si>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</si>
  <si>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</si>
  <si>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</si>
  <si>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</si>
  <si>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</si>
  <si>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</si>
  <si>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</si>
  <si>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</si>
  <si>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</si>
  <si>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</si>
  <si>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</si>
  <si>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</si>
  <si>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</si>
  <si>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</si>
  <si>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</si>
  <si>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</si>
  <si>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</si>
  <si>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</si>
  <si>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</si>
  <si>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</si>
  <si>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</si>
  <si>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</si>
  <si>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</si>
  <si>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</si>
  <si>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</si>
  <si>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</si>
  <si>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</si>
  <si>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</si>
  <si>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</si>
  <si>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</si>
  <si>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</si>
  <si>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</si>
  <si>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</si>
  <si>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</si>
  <si>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</si>
  <si>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</si>
  <si>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</si>
  <si>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</si>
  <si>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</si>
  <si>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</si>
  <si>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</si>
  <si>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</si>
  <si>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</si>
  <si>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</si>
  <si>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</si>
  <si>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</si>
  <si>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</si>
  <si>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</si>
  <si>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</si>
  <si>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</si>
  <si>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</si>
  <si>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</si>
  <si>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</si>
  <si>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</si>
  <si>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</si>
  <si>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</si>
  <si>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</si>
  <si>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</si>
  <si>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</si>
  <si>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</si>
  <si>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</si>
  <si>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</si>
  <si>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</si>
  <si>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</si>
  <si>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</si>
  <si>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</si>
  <si>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</si>
  <si>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</si>
  <si>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</si>
  <si>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</si>
  <si>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</si>
  <si>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</si>
  <si>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</si>
  <si>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</si>
  <si>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</si>
  <si>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</si>
  <si>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</si>
  <si>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</si>
  <si>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</si>
  <si>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</si>
  <si>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</si>
  <si>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</si>
  <si>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</si>
  <si>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</si>
  <si>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</si>
  <si>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</si>
  <si>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</si>
  <si>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</si>
  <si>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</si>
  <si>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</si>
  <si>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</si>
  <si>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</si>
  <si>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</si>
  <si>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</si>
  <si>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</si>
  <si>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</si>
  <si>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</si>
  <si>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</si>
  <si>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</si>
  <si>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</si>
  <si>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</si>
  <si>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</si>
  <si>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</si>
  <si>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</si>
  <si>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</si>
  <si>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</si>
  <si>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</si>
  <si>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</si>
  <si>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</si>
  <si>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</si>
  <si>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</si>
  <si>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</si>
  <si>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</si>
  <si>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</si>
  <si>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</si>
  <si>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</si>
  <si>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</si>
  <si>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</si>
  <si>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</si>
  <si>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</si>
  <si>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</si>
  <si>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</si>
  <si>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</si>
  <si>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</si>
  <si>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</si>
  <si>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</si>
  <si>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</si>
  <si>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</si>
  <si>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</si>
  <si>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</si>
  <si>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</si>
  <si>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</si>
  <si>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</si>
  <si>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</si>
  <si>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</si>
  <si>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</si>
  <si>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</si>
  <si>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</si>
  <si>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</si>
  <si>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</si>
  <si>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</si>
  <si>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</si>
  <si>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</si>
  <si>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</si>
  <si>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</si>
  <si>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</si>
  <si>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</si>
  <si>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</si>
  <si>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</si>
  <si>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</si>
  <si>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</si>
  <si>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</si>
  <si>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</si>
  <si>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</si>
  <si>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</si>
  <si>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</si>
  <si>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</si>
  <si>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</si>
  <si>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</si>
  <si>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</si>
  <si>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</si>
  <si>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</si>
  <si>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</si>
  <si>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</si>
  <si>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</si>
  <si>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</si>
  <si>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</si>
  <si>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</si>
  <si>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</si>
  <si>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</si>
  <si>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</si>
  <si>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</si>
  <si>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</si>
  <si>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</si>
  <si>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</si>
  <si>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</si>
  <si>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</si>
  <si>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</si>
  <si>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</si>
  <si>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</si>
  <si>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</si>
  <si>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</si>
  <si>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</si>
  <si>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</si>
  <si>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</si>
  <si>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</si>
  <si>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</si>
  <si>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</si>
  <si>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</si>
  <si>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</si>
  <si>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</si>
  <si>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</si>
  <si>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</si>
  <si>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</si>
  <si>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</si>
  <si>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</si>
  <si>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</si>
  <si>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</si>
  <si>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</si>
  <si>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</si>
  <si>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</si>
  <si>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</si>
  <si>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</si>
  <si>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</si>
  <si>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</si>
  <si>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</si>
  <si>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</si>
  <si>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</si>
  <si>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</si>
  <si>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</si>
  <si>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</si>
  <si>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</si>
  <si>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</si>
  <si>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</si>
  <si>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</si>
  <si>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</si>
  <si>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</si>
  <si>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</si>
  <si>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</si>
  <si>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</si>
  <si>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</si>
  <si>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</si>
  <si>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</si>
  <si>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</si>
  <si>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</si>
  <si>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</si>
  <si>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</si>
  <si>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</si>
  <si>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</si>
  <si>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</si>
  <si>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</si>
  <si>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</si>
  <si>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</si>
  <si>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</si>
  <si>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</si>
  <si>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</si>
  <si>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</si>
  <si>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</si>
  <si>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</si>
  <si>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</si>
  <si>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</si>
  <si>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</si>
  <si>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</si>
  <si>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</si>
  <si>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</si>
  <si>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</si>
  <si>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</si>
  <si>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</si>
  <si>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</si>
  <si>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</si>
  <si>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</si>
  <si>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</si>
  <si>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</si>
  <si>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</si>
  <si>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</si>
  <si>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</si>
  <si>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</si>
  <si>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</si>
  <si>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</si>
  <si>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</si>
  <si>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</si>
  <si>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</si>
  <si>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</si>
  <si>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</si>
  <si>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</si>
  <si>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</si>
  <si>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</si>
  <si>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</si>
  <si>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</si>
  <si>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</si>
  <si>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</si>
  <si>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</si>
  <si>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</si>
  <si>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</si>
  <si>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</si>
  <si>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</si>
  <si>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</si>
  <si>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</si>
  <si>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</si>
  <si>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</si>
  <si>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</si>
  <si>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</si>
  <si>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</si>
  <si>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</si>
  <si>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</si>
  <si>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</si>
  <si>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</si>
  <si>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</si>
  <si>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</si>
  <si>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</si>
  <si>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</si>
  <si>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</si>
  <si>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</si>
  <si>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</si>
  <si>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</si>
  <si>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</si>
  <si>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</si>
  <si>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</si>
  <si>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</si>
  <si>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</si>
  <si>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</si>
  <si>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</si>
  <si>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</si>
  <si>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</si>
  <si>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</si>
  <si>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</si>
  <si>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</si>
  <si>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</si>
  <si>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</si>
  <si>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</si>
  <si>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</si>
  <si>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</si>
  <si>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</si>
  <si>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</si>
  <si>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</si>
  <si>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</si>
  <si>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</si>
  <si>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</si>
  <si>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</si>
  <si>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</si>
  <si>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</si>
  <si>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</si>
  <si>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</si>
  <si>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</si>
  <si>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</si>
  <si>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</si>
  <si>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</si>
  <si>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</si>
  <si>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</si>
  <si>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</si>
  <si>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</si>
  <si>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</si>
  <si>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</si>
  <si>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</si>
  <si>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</si>
  <si>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</si>
  <si>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</si>
  <si>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</si>
  <si>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</si>
  <si>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</si>
  <si>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</si>
  <si>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</si>
  <si>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</si>
  <si>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</si>
  <si>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</si>
  <si>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</si>
  <si>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</si>
  <si>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</si>
  <si>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</si>
  <si>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</si>
  <si>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</si>
  <si>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</si>
  <si>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</si>
  <si>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</si>
  <si>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</si>
  <si>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</si>
  <si>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</si>
  <si>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</si>
  <si>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</si>
  <si>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</si>
  <si>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</si>
  <si>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</si>
  <si>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</si>
  <si>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</si>
  <si>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</si>
  <si>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</si>
  <si>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</si>
  <si>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</si>
  <si>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</si>
  <si>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</si>
  <si>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</si>
  <si>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</si>
  <si>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</si>
  <si>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</si>
  <si>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</si>
  <si>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</si>
  <si>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</si>
  <si>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</si>
  <si>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</si>
  <si>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</si>
  <si>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</si>
  <si>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</si>
  <si>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</si>
  <si>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</si>
  <si>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</si>
  <si>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</si>
  <si>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</si>
  <si>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</si>
  <si>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</si>
  <si>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</si>
  <si>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</si>
  <si>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</si>
  <si>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</si>
  <si>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</si>
  <si>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</si>
  <si>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</si>
  <si>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</si>
  <si>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</si>
  <si>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</si>
  <si>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</si>
  <si>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</si>
  <si>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</si>
  <si>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</si>
  <si>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</si>
  <si>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</si>
  <si>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</si>
  <si>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</si>
  <si>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</si>
  <si>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</si>
  <si>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</si>
  <si>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</si>
  <si>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</si>
  <si>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</si>
  <si>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</si>
  <si>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</si>
  <si>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</si>
  <si>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</si>
  <si>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</si>
  <si>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</si>
  <si>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</si>
  <si>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</si>
  <si>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</si>
  <si>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</si>
  <si>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</si>
  <si>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</si>
  <si>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</si>
  <si>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</si>
  <si>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</si>
  <si>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</si>
  <si>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</si>
  <si>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</si>
  <si>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</si>
  <si>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</si>
  <si>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</si>
  <si>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</si>
  <si>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</si>
  <si>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</si>
  <si>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</si>
  <si>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</si>
  <si>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</si>
  <si>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</si>
  <si>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</si>
  <si>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</si>
  <si>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</si>
  <si>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</si>
  <si>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</si>
  <si>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</si>
  <si>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</si>
  <si>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</si>
  <si>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</si>
  <si>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</si>
  <si>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</si>
  <si>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</si>
  <si>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</si>
  <si>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</si>
  <si>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</si>
  <si>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</si>
  <si>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</si>
  <si>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</si>
  <si>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</si>
  <si>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</si>
  <si>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</si>
  <si>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</si>
  <si>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</si>
  <si>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</si>
  <si>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</si>
  <si>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</si>
  <si>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</si>
  <si>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</si>
  <si>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</si>
  <si>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</si>
  <si>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</si>
  <si>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</si>
  <si>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</si>
  <si>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</si>
  <si>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</si>
  <si>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</si>
  <si>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</si>
  <si>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</si>
  <si>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</si>
  <si>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</si>
  <si>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</si>
  <si>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</si>
  <si>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</si>
  <si>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</si>
  <si>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</si>
  <si>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</si>
  <si>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</si>
  <si>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</si>
  <si>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</si>
  <si>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</si>
  <si>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</si>
  <si>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</si>
  <si>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</si>
  <si>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</si>
  <si>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</si>
  <si>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</si>
  <si>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</si>
  <si>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</si>
  <si>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</si>
  <si>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</si>
  <si>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</si>
  <si>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</si>
  <si>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</si>
  <si>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</si>
  <si>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</si>
  <si>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</si>
  <si>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</si>
  <si>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</si>
  <si>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</si>
  <si>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</si>
  <si>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</si>
  <si>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</si>
  <si>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</si>
  <si>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</si>
  <si>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</si>
  <si>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</si>
  <si>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</si>
  <si>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</si>
  <si>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</si>
  <si>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</si>
  <si>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</si>
  <si>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</si>
  <si>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</si>
  <si>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</si>
  <si>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</si>
  <si>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</si>
  <si>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</si>
  <si>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</si>
  <si>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</si>
  <si>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</si>
  <si>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</si>
  <si>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</si>
  <si>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</si>
  <si>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</si>
  <si>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</si>
  <si>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</si>
  <si>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</si>
  <si>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</si>
  <si>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</si>
  <si>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</si>
  <si>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</si>
  <si>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</si>
  <si>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</si>
  <si>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</si>
  <si>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</si>
  <si>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</si>
  <si>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</si>
  <si>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</si>
  <si>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</si>
  <si>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</si>
  <si>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</si>
  <si>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</si>
  <si>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</si>
  <si>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</si>
  <si>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</si>
  <si>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</si>
  <si>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</si>
  <si>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</si>
  <si>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</si>
  <si>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</si>
  <si>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</si>
  <si>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</si>
  <si>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</si>
  <si>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</si>
  <si>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</si>
  <si>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</si>
  <si>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</si>
  <si>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</si>
  <si>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</si>
  <si>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</si>
  <si>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</si>
  <si>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</si>
  <si>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</si>
  <si>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</si>
  <si>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</si>
  <si>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</si>
  <si>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</si>
  <si>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</si>
  <si>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</si>
  <si>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</si>
  <si>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</si>
  <si>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</si>
  <si>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</si>
  <si>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</si>
  <si>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</si>
  <si>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</si>
  <si>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</si>
  <si>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</si>
  <si>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</si>
  <si>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</si>
  <si>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</si>
  <si>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</si>
  <si>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</si>
  <si>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</si>
  <si>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</si>
  <si>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</si>
  <si>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</si>
  <si>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</si>
  <si>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</si>
  <si>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</si>
  <si>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</si>
  <si>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</si>
  <si>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</si>
  <si>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</si>
  <si>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</si>
  <si>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</si>
  <si>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</si>
  <si>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</si>
  <si>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</si>
  <si>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</si>
  <si>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</si>
  <si>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</si>
  <si>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</si>
  <si>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</si>
  <si>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</si>
  <si>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</si>
  <si>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</si>
  <si>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</si>
  <si>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</si>
  <si>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</si>
  <si>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</si>
  <si>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</si>
  <si>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</si>
  <si>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</si>
  <si>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</si>
  <si>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</si>
  <si>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</si>
  <si>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</si>
  <si>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</si>
  <si>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</si>
  <si>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</si>
  <si>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</si>
  <si>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</si>
  <si>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</si>
  <si>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</si>
  <si>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</si>
  <si>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</si>
  <si>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</si>
  <si>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</si>
  <si>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</si>
  <si>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</si>
  <si>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</si>
  <si>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</si>
  <si>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</si>
  <si>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</si>
  <si>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</si>
  <si>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</si>
  <si>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</si>
  <si>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</si>
  <si>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</si>
  <si>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</si>
  <si>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</si>
  <si>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</si>
  <si>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</si>
  <si>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</si>
  <si>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</si>
  <si>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</si>
  <si>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</si>
  <si>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</si>
  <si>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</si>
  <si>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</si>
  <si>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</si>
  <si>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</si>
  <si>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</si>
  <si>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</si>
  <si>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</si>
  <si>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</si>
  <si>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</si>
  <si>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</si>
  <si>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</si>
  <si>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</si>
  <si>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</si>
  <si>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</si>
  <si>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</si>
  <si>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</si>
  <si>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</si>
  <si>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</si>
  <si>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</si>
  <si>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</si>
  <si>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</si>
  <si>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</si>
  <si>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</si>
  <si>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</si>
  <si>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</si>
  <si>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</si>
  <si>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</si>
  <si>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</si>
  <si>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</si>
  <si>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</si>
  <si>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</si>
  <si>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</si>
  <si>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</si>
  <si>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</si>
  <si>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</si>
  <si>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</si>
  <si>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</si>
  <si>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</si>
  <si>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</si>
  <si>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</si>
  <si>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</si>
  <si>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</si>
  <si>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</si>
  <si>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</si>
  <si>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</si>
  <si>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</si>
  <si>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</si>
  <si>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</si>
  <si>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</si>
  <si>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</si>
  <si>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</si>
  <si>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</si>
  <si>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</si>
  <si>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</si>
  <si>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</si>
  <si>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</si>
  <si>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</si>
  <si>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</si>
  <si>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</si>
  <si>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</si>
  <si>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</si>
  <si>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</si>
  <si>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</si>
  <si>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</si>
  <si>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</si>
  <si>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</si>
  <si>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</si>
  <si>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</si>
  <si>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</si>
  <si>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</si>
  <si>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</si>
  <si>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</si>
  <si>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</si>
  <si>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</si>
  <si>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</si>
  <si>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</si>
  <si>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</si>
  <si>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</si>
  <si>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</si>
  <si>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</si>
  <si>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</si>
  <si>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</si>
  <si>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</si>
  <si>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</si>
  <si>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</si>
  <si>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</si>
  <si>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</si>
  <si>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</si>
  <si>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</si>
  <si>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</si>
  <si>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</si>
  <si>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</si>
  <si>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</si>
  <si>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</si>
  <si>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</si>
  <si>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</si>
  <si>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</si>
  <si>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</si>
  <si>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</si>
  <si>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</si>
  <si>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</si>
  <si>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</si>
  <si>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</si>
  <si>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</si>
  <si>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</si>
  <si>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</si>
  <si>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</si>
  <si>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</si>
  <si>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</si>
  <si>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</si>
  <si>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</si>
  <si>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</si>
  <si>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</si>
  <si>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</si>
  <si>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</si>
  <si>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</si>
  <si>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</si>
  <si>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</si>
  <si>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</si>
  <si>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</si>
  <si>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</si>
  <si>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</si>
  <si>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</si>
  <si>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</si>
  <si>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</si>
  <si>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</si>
  <si>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</si>
  <si>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</si>
  <si>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</si>
  <si>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</si>
  <si>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</si>
  <si>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</si>
  <si>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</si>
  <si>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</si>
  <si>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</si>
  <si>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</si>
  <si>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</si>
  <si>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</si>
  <si>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</si>
  <si>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</si>
  <si>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</si>
  <si>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</si>
  <si>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</si>
  <si>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</si>
  <si>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</si>
  <si>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</si>
  <si>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</si>
  <si>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</si>
  <si>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</si>
  <si>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</si>
  <si>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</si>
  <si>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</si>
  <si>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</si>
  <si>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</si>
  <si>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</si>
  <si>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</si>
  <si>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</si>
  <si>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</si>
  <si>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</si>
  <si>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</si>
  <si>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</si>
  <si>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</si>
  <si>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</si>
  <si>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</si>
  <si>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</si>
  <si>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</si>
  <si>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</si>
  <si>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</si>
  <si>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</si>
  <si>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</si>
  <si>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</si>
  <si>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</si>
  <si>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</si>
  <si>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</si>
  <si>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</si>
  <si>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</si>
  <si>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</si>
  <si>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</si>
  <si>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</si>
  <si>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</si>
  <si>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</si>
  <si>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</si>
  <si>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</si>
  <si>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</si>
  <si>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</si>
  <si>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</si>
  <si>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</si>
  <si>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</si>
  <si>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</si>
  <si>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</si>
  <si>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</si>
  <si>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</si>
  <si>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</si>
  <si>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</si>
  <si>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</si>
  <si>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</si>
  <si>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</si>
  <si>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</si>
  <si>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</si>
  <si>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</si>
  <si>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</si>
  <si>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</si>
  <si>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</si>
  <si>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</si>
  <si>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</si>
  <si>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</si>
  <si>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</si>
  <si>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</si>
  <si>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</si>
  <si>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</si>
  <si>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</si>
  <si>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</si>
  <si>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</si>
  <si>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</si>
  <si>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</si>
  <si>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</si>
  <si>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</si>
  <si>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</si>
  <si>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</si>
  <si>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</si>
  <si>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</si>
  <si>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</si>
  <si>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</si>
  <si>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</si>
  <si>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</si>
  <si>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</si>
  <si>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</si>
  <si>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</si>
  <si>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</si>
  <si>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</si>
  <si>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</si>
  <si>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</si>
  <si>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</si>
  <si>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</si>
  <si>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</si>
  <si>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</si>
  <si>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</si>
  <si>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</si>
  <si>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</si>
  <si>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</si>
  <si>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</si>
  <si>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</si>
  <si>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</si>
  <si>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</si>
  <si>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</si>
  <si>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</si>
  <si>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</si>
  <si>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</si>
  <si>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</si>
  <si>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</si>
  <si>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</si>
  <si>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</si>
  <si>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</si>
  <si>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</si>
  <si>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</si>
  <si>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</si>
  <si>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</si>
  <si>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</si>
  <si>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</si>
  <si>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</si>
  <si>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</si>
  <si>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</si>
  <si>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</si>
  <si>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</si>
  <si>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</si>
  <si>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</si>
  <si>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</si>
  <si>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</si>
  <si>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</si>
  <si>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</si>
  <si>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</si>
  <si>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</si>
  <si>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</si>
  <si>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</si>
  <si>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</si>
  <si>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</si>
  <si>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</si>
  <si>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</si>
  <si>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</si>
  <si>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</si>
  <si>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</si>
  <si>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</si>
  <si>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</si>
  <si>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</si>
  <si>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</si>
  <si>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</si>
  <si>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</si>
  <si>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</si>
  <si>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</si>
  <si>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</si>
  <si>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</si>
  <si>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</si>
  <si>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</si>
  <si>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</si>
  <si>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</si>
  <si>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</si>
  <si>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</si>
  <si>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</si>
  <si>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</si>
  <si>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</si>
  <si>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</si>
  <si>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</si>
  <si>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</si>
  <si>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</si>
  <si>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</si>
  <si>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</si>
  <si>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</si>
  <si>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</si>
  <si>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</si>
  <si>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</si>
  <si>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</si>
  <si>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</si>
  <si>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</si>
  <si>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</si>
  <si>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</si>
  <si>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</si>
  <si>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</si>
  <si>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</si>
  <si>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</si>
  <si>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</si>
  <si>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</si>
  <si>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</si>
  <si>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</si>
  <si>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</si>
  <si>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</si>
  <si>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</si>
  <si>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</si>
  <si>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</si>
  <si>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</si>
  <si>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</si>
  <si>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</si>
  <si>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</si>
  <si>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</si>
  <si>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</si>
  <si>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</si>
  <si>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</si>
  <si>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</si>
  <si>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</si>
  <si>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</si>
  <si>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</si>
  <si>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</si>
  <si>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</si>
  <si>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</si>
  <si>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</si>
  <si>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</si>
  <si>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</si>
  <si>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</si>
  <si>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</si>
  <si>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</si>
  <si>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</si>
  <si>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</si>
  <si>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</si>
  <si>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</si>
  <si>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</si>
  <si>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</si>
  <si>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</si>
  <si>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</si>
  <si>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</si>
  <si>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</si>
  <si>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</si>
  <si>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</si>
  <si>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</si>
  <si>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</si>
  <si>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</si>
  <si>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</si>
  <si>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</si>
  <si>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</si>
  <si>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</si>
  <si>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</si>
  <si>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</si>
  <si>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</si>
  <si>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</si>
  <si>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</si>
  <si>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</si>
  <si>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</si>
  <si>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</si>
  <si>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</si>
  <si>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</si>
  <si>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</si>
  <si>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</si>
  <si>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</si>
  <si>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</si>
  <si>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</si>
  <si>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</si>
  <si>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</si>
  <si>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</si>
  <si>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</si>
  <si>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</si>
  <si>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</si>
  <si>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</si>
  <si>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</si>
  <si>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</si>
  <si>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</si>
  <si>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</si>
  <si>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</si>
  <si>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</si>
  <si>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</si>
  <si>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</si>
  <si>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</si>
  <si>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</si>
  <si>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</si>
  <si>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</si>
  <si>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</si>
  <si>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</si>
  <si>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</si>
  <si>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</si>
  <si>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</si>
  <si>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</si>
  <si>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</si>
  <si>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</si>
  <si>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</si>
  <si>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</si>
  <si>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</si>
  <si>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</si>
  <si>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</si>
  <si>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</si>
  <si>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</si>
  <si>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</si>
  <si>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</si>
  <si>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</si>
  <si>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</si>
  <si>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</si>
  <si>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</si>
  <si>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</si>
  <si>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</si>
  <si>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</si>
  <si>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</si>
  <si>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</si>
  <si>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</si>
  <si>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</si>
  <si>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</si>
  <si>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</si>
  <si>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</si>
  <si>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</si>
  <si>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</si>
  <si>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</si>
  <si>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</si>
  <si>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</si>
  <si>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</si>
  <si>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</si>
  <si>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</si>
  <si>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</si>
  <si>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</si>
  <si>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</si>
  <si>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</si>
  <si>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</si>
  <si>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</si>
  <si>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</si>
  <si>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</si>
  <si>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</si>
  <si>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</si>
  <si>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</si>
  <si>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</si>
  <si>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</si>
  <si>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</si>
  <si>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</si>
  <si>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</si>
  <si>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</si>
  <si>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</si>
  <si>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</si>
  <si>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</si>
  <si>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</si>
  <si>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</si>
  <si>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</si>
  <si>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</si>
  <si>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</si>
  <si>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</si>
  <si>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</si>
  <si>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</si>
  <si>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</si>
  <si>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</si>
  <si>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</si>
  <si>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</si>
  <si>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</si>
  <si>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</si>
  <si>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</si>
  <si>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</si>
  <si>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</si>
  <si>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</si>
  <si>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</si>
  <si>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</si>
  <si>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</si>
  <si>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</si>
  <si>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</si>
  <si>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</si>
  <si>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</si>
  <si>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</si>
  <si>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</si>
  <si>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</si>
  <si>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</si>
  <si>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</si>
  <si>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</si>
  <si>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</si>
  <si>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</si>
  <si>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</si>
  <si>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</si>
  <si>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</si>
  <si>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</si>
  <si>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</si>
  <si>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</si>
  <si>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</si>
  <si>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</si>
  <si>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</si>
  <si>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</si>
  <si>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</si>
  <si>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</si>
  <si>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</si>
  <si>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</si>
  <si>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</si>
  <si>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</si>
  <si>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</si>
  <si>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</si>
  <si>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</si>
  <si>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</si>
  <si>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</si>
  <si>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</si>
  <si>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</si>
  <si>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</si>
  <si>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</si>
  <si>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</si>
  <si>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</si>
  <si>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</si>
  <si>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</si>
  <si>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</si>
  <si>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</si>
  <si>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</si>
  <si>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</si>
  <si>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</si>
  <si>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</si>
  <si>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</si>
  <si>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</si>
  <si>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</si>
  <si>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</si>
  <si>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</si>
  <si>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</si>
  <si>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</si>
  <si>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</si>
  <si>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</si>
  <si>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</si>
  <si>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</si>
  <si>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</si>
  <si>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</si>
  <si>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</si>
  <si>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</si>
  <si>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</si>
  <si>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</si>
  <si>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</si>
  <si>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</si>
  <si>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</si>
  <si>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</si>
  <si>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</si>
  <si>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</si>
  <si>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</si>
  <si>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</si>
  <si>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</si>
  <si>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</si>
  <si>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</si>
  <si>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</si>
  <si>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</si>
  <si>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</si>
  <si>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</si>
  <si>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</si>
  <si>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</si>
  <si>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</si>
  <si>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</si>
  <si>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</si>
  <si>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</si>
  <si>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</si>
  <si>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</si>
  <si>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</si>
  <si>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</si>
  <si>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</si>
  <si>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</si>
  <si>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</si>
  <si>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</si>
  <si>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</si>
  <si>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</si>
  <si>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</si>
  <si>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</si>
  <si>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</si>
  <si>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</si>
  <si>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</si>
  <si>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</si>
  <si>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</si>
  <si>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</si>
  <si>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</si>
  <si>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</si>
  <si>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</si>
  <si>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</si>
  <si>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</si>
  <si>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</si>
  <si>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</si>
  <si>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</si>
  <si>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</si>
  <si>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</si>
  <si>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</si>
  <si>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</si>
  <si>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</si>
  <si>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</si>
  <si>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</si>
  <si>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</si>
  <si>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</si>
  <si>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</si>
  <si>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</si>
  <si>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</si>
  <si>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</si>
  <si>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</si>
  <si>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</si>
  <si>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</si>
  <si>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</si>
  <si>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</si>
  <si>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</si>
  <si>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</si>
  <si>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</si>
  <si>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</si>
  <si>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</si>
  <si>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</si>
  <si>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</si>
  <si>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</si>
  <si>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</si>
  <si>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</si>
  <si>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</si>
  <si>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</si>
  <si>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</si>
  <si>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</si>
  <si>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</si>
  <si>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</si>
  <si>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</si>
  <si>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</si>
  <si>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</si>
  <si>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</si>
  <si>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</si>
  <si>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</si>
  <si>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</si>
  <si>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</si>
  <si>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</si>
  <si>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</si>
  <si>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</si>
  <si>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</si>
  <si>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</si>
  <si>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</si>
  <si>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</si>
  <si>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</si>
  <si>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</si>
  <si>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</si>
  <si>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</si>
  <si>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</si>
  <si>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</si>
  <si>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</si>
  <si>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</si>
  <si>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</si>
  <si>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</si>
  <si>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</si>
  <si>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</si>
  <si>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</si>
  <si>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</si>
  <si>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</si>
  <si>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</si>
  <si>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</si>
  <si>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</si>
  <si>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</si>
  <si>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</si>
  <si>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</si>
  <si>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</si>
  <si>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</si>
  <si>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</si>
  <si>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</si>
  <si>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</si>
  <si>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</si>
  <si>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</si>
  <si>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</si>
  <si>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</si>
  <si>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</si>
  <si>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</si>
  <si>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</si>
  <si>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</si>
  <si>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</si>
  <si>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</si>
  <si>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</si>
  <si>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</si>
  <si>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</si>
  <si>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</si>
  <si>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</si>
  <si>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</si>
  <si>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</si>
  <si>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</si>
  <si>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</si>
  <si>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</si>
  <si>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</si>
  <si>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</si>
  <si>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</si>
  <si>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</si>
  <si>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</si>
  <si>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</si>
  <si>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</si>
  <si>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</si>
  <si>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</si>
  <si>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</si>
  <si>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</si>
  <si>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</si>
  <si>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</si>
  <si>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</si>
  <si>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</si>
  <si>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</si>
  <si>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</si>
  <si>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</si>
  <si>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</si>
  <si>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</si>
  <si>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</si>
  <si>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</si>
  <si>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</si>
  <si>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</si>
  <si>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</si>
  <si>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</si>
  <si>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</si>
  <si>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</si>
  <si>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</si>
  <si>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</si>
  <si>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</si>
  <si>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</si>
  <si>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</si>
  <si>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</si>
  <si>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</si>
  <si>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</si>
  <si>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</si>
  <si>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</si>
  <si>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</si>
  <si>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</si>
  <si>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</si>
  <si>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</si>
  <si>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</si>
  <si>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</si>
  <si>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</si>
  <si>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</si>
  <si>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</si>
  <si>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</si>
  <si>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</si>
  <si>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</si>
  <si>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</si>
  <si>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</si>
  <si>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</si>
  <si>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</si>
  <si>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</si>
  <si>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</si>
  <si>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</si>
  <si>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</si>
  <si>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</si>
  <si>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</si>
  <si>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</si>
  <si>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</si>
  <si>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</si>
  <si>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</si>
  <si>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</si>
  <si>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</si>
  <si>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</si>
  <si>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</si>
  <si>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</si>
  <si>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</si>
  <si>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</si>
  <si>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</si>
  <si>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</si>
  <si>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</si>
  <si>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</si>
  <si>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</si>
  <si>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</si>
  <si>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</si>
  <si>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</si>
  <si>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</si>
  <si>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</si>
  <si>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</si>
  <si>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</si>
  <si>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</si>
  <si>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</si>
  <si>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</si>
  <si>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</si>
  <si>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</si>
  <si>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</si>
  <si>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</si>
  <si>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</si>
  <si>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</si>
  <si>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</si>
  <si>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</si>
  <si>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</si>
  <si>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</si>
  <si>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</si>
  <si>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</si>
  <si>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</si>
  <si>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</si>
  <si>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</si>
  <si>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</si>
  <si>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</si>
  <si>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</si>
  <si>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</si>
  <si>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</si>
  <si>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</si>
  <si>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</si>
  <si>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</si>
  <si>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</si>
  <si>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</si>
  <si>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</si>
  <si>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</si>
  <si>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</si>
  <si>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</si>
  <si>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</si>
  <si>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</si>
  <si>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</si>
  <si>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</si>
  <si>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</si>
  <si>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</si>
  <si>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</si>
  <si>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</si>
  <si>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</si>
  <si>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</si>
  <si>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</si>
  <si>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</si>
  <si>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</si>
  <si>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</si>
  <si>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</si>
  <si>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</si>
  <si>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</si>
  <si>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</si>
  <si>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</si>
  <si>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</si>
  <si>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</si>
  <si>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</si>
  <si>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</si>
  <si>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</si>
  <si>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</si>
  <si>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</si>
  <si>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</si>
  <si>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</si>
  <si>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</si>
  <si>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</si>
  <si>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</si>
  <si>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</si>
  <si>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</si>
  <si>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</si>
  <si>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</si>
  <si>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</si>
  <si>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</si>
  <si>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</si>
  <si>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</si>
  <si>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</si>
  <si>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</si>
  <si>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</si>
  <si>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</si>
  <si>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</si>
  <si>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</si>
  <si>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</si>
  <si>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</si>
  <si>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</si>
  <si>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</si>
  <si>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</si>
  <si>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</si>
  <si>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</si>
  <si>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</si>
  <si>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</si>
  <si>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</si>
  <si>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</si>
  <si>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</si>
  <si>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</si>
  <si>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</si>
  <si>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</si>
  <si>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</si>
  <si>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</si>
  <si>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</si>
  <si>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</si>
  <si>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</si>
  <si>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</si>
  <si>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</si>
  <si>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</si>
  <si>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</si>
  <si>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</si>
  <si>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</si>
  <si>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</si>
  <si>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</si>
  <si>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</si>
  <si>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</si>
  <si>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</si>
  <si>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</si>
  <si>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</si>
  <si>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</si>
  <si>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</si>
  <si>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</si>
  <si>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</si>
  <si>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</si>
  <si>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</si>
  <si>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</si>
  <si>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</si>
  <si>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</si>
  <si>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</si>
  <si>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</si>
  <si>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</si>
  <si>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</si>
  <si>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</si>
  <si>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</si>
  <si>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</si>
  <si>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</si>
  <si>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</si>
  <si>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</si>
  <si>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</si>
  <si>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</si>
  <si>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</si>
  <si>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</si>
  <si>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</si>
  <si>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</si>
  <si>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</si>
  <si>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</si>
  <si>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</si>
  <si>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</si>
  <si>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</si>
  <si>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</si>
  <si>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</si>
  <si>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</si>
  <si>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</si>
  <si>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</si>
  <si>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</si>
  <si>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</si>
  <si>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</si>
  <si>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</si>
  <si>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</si>
  <si>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</si>
  <si>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</si>
  <si>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</si>
  <si>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</si>
  <si>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</si>
  <si>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</si>
  <si>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</si>
  <si>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</si>
  <si>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</si>
  <si>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</si>
  <si>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</si>
  <si>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</si>
  <si>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</si>
  <si>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</si>
  <si>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</si>
  <si>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</si>
  <si>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</si>
  <si>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</si>
  <si>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</si>
  <si>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</si>
  <si>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</si>
  <si>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</si>
  <si>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</si>
  <si>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</si>
  <si>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</si>
  <si>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</si>
  <si>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</si>
  <si>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</si>
  <si>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</si>
  <si>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</si>
  <si>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</si>
  <si>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</si>
  <si>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</si>
  <si>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</si>
  <si>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</si>
  <si>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</si>
  <si>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</si>
  <si>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</si>
  <si>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</si>
  <si>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</si>
  <si>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</si>
  <si>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</si>
  <si>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</si>
  <si>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</si>
  <si>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</si>
  <si>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</si>
  <si>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</si>
  <si>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</si>
  <si>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</si>
  <si>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</si>
  <si>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</si>
  <si>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</si>
  <si>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</si>
  <si>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</si>
  <si>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</si>
  <si>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</si>
  <si>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</si>
  <si>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</si>
  <si>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</si>
  <si>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</si>
  <si>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</si>
  <si>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</si>
  <si>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</si>
  <si>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</si>
  <si>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</si>
  <si>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</si>
  <si>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</si>
  <si>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</si>
  <si>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</si>
  <si>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</si>
  <si>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</si>
  <si>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</si>
  <si>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</si>
  <si>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</si>
  <si>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</si>
  <si>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</si>
  <si>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</si>
  <si>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</si>
  <si>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</si>
  <si>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</si>
  <si>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</si>
  <si>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</si>
  <si>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</si>
  <si>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</si>
  <si>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</si>
  <si>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</si>
  <si>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</si>
  <si>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</si>
  <si>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</si>
  <si>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</si>
  <si>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</si>
  <si>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</si>
  <si>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</si>
  <si>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</si>
  <si>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</si>
  <si>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</si>
  <si>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</si>
  <si>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</si>
  <si>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</si>
  <si>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</si>
  <si>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</si>
  <si>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</si>
  <si>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</si>
  <si>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</si>
  <si>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</si>
  <si>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</si>
  <si>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</si>
  <si>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</si>
  <si>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</si>
  <si>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</si>
  <si>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</si>
  <si>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</si>
  <si>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</si>
  <si>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</si>
  <si>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</si>
  <si>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</si>
  <si>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</si>
  <si>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</si>
  <si>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</si>
  <si>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</si>
  <si>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</si>
  <si>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</si>
  <si>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</si>
  <si>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</si>
  <si>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</si>
  <si>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</si>
  <si>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</si>
  <si>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</si>
  <si>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</si>
  <si>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</si>
  <si>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</si>
  <si>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</si>
  <si>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</si>
  <si>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</si>
  <si>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</si>
  <si>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</si>
  <si>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</si>
  <si>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</si>
  <si>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</si>
  <si>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</si>
  <si>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</si>
  <si>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</si>
  <si>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</si>
  <si>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</si>
  <si>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</si>
  <si>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</si>
  <si>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</si>
  <si>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</si>
  <si>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</si>
  <si>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</si>
  <si>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</si>
  <si>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</si>
  <si>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</si>
  <si>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</si>
  <si>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</si>
  <si>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</si>
  <si>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</si>
  <si>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</si>
  <si>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</si>
  <si>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</si>
  <si>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</si>
  <si>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</si>
  <si>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</si>
  <si>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</si>
  <si>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</si>
  <si>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</si>
  <si>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</si>
  <si>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</si>
  <si>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</si>
  <si>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</si>
  <si>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</si>
  <si>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</si>
  <si>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</si>
  <si>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</si>
  <si>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</si>
  <si>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</si>
  <si>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</si>
  <si>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</si>
  <si>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</si>
  <si>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</si>
  <si>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</si>
  <si>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</si>
  <si>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</si>
  <si>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</si>
  <si>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</si>
  <si>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</si>
  <si>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</si>
  <si>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</si>
  <si>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</si>
  <si>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</si>
  <si>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</si>
  <si>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</si>
  <si>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</si>
  <si>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</si>
  <si>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</si>
  <si>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</si>
  <si>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</si>
  <si>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</si>
  <si>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</si>
  <si>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</si>
  <si>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</si>
  <si>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</si>
  <si>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</si>
  <si>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</si>
  <si>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</si>
  <si>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</si>
  <si>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</si>
  <si>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</si>
  <si>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</si>
  <si>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</si>
  <si>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</si>
  <si>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</si>
  <si>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</si>
  <si>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</si>
  <si>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</si>
  <si>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</si>
  <si>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</si>
  <si>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</si>
  <si>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</si>
  <si>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</si>
  <si>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</si>
  <si>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</si>
  <si>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</si>
  <si>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</si>
  <si>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</si>
  <si>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</si>
  <si>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</si>
  <si>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</si>
  <si>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</si>
  <si>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</si>
  <si>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</si>
  <si>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</si>
  <si>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</si>
  <si>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</si>
  <si>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</si>
  <si>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</si>
  <si>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</si>
  <si>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</si>
  <si>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</si>
  <si>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</si>
  <si>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</si>
  <si>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</si>
  <si>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</si>
  <si>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</si>
  <si>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</si>
  <si>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</si>
  <si>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</si>
  <si>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</si>
  <si>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</si>
  <si>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</si>
  <si>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</si>
  <si>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</si>
  <si>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</si>
  <si>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</si>
  <si>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</si>
  <si>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</si>
  <si>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</si>
  <si>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</si>
  <si>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</si>
  <si>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</si>
  <si>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</si>
  <si>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</si>
  <si>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</si>
  <si>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</si>
  <si>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</si>
  <si>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</si>
  <si>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</si>
  <si>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</si>
  <si>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</si>
  <si>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</si>
  <si>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</si>
  <si>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</si>
  <si>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</si>
  <si>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</si>
  <si>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</si>
  <si>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</si>
  <si>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</si>
  <si>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</si>
  <si>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</si>
  <si>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</si>
  <si>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</si>
  <si>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</si>
  <si>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</si>
  <si>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</si>
  <si>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</si>
  <si>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</si>
  <si>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</si>
  <si>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</si>
  <si>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</si>
  <si>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</si>
  <si>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</si>
  <si>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</si>
  <si>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</si>
  <si>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</si>
  <si>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</si>
  <si>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</si>
  <si>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</si>
  <si>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</si>
  <si>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</si>
  <si>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</si>
  <si>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</si>
  <si>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</si>
  <si>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</si>
  <si>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</si>
  <si>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</si>
  <si>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</si>
  <si>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</si>
  <si>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</si>
  <si>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</si>
  <si>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</si>
  <si>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</si>
  <si>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</si>
  <si>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</si>
  <si>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</si>
  <si>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</si>
  <si>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</si>
  <si>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</si>
  <si>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</si>
  <si>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</si>
  <si>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</si>
  <si>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</si>
  <si>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</si>
  <si>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</si>
  <si>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</si>
  <si>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</si>
  <si>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</si>
  <si>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</si>
  <si>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</si>
  <si>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</si>
  <si>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</si>
  <si>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</si>
  <si>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</si>
  <si>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</si>
  <si>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</si>
  <si>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</si>
  <si>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</si>
  <si>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</si>
  <si>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</si>
  <si>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</si>
  <si>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</si>
  <si>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</si>
  <si>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</si>
  <si>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</si>
  <si>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</si>
  <si>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</si>
  <si>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</si>
  <si>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</si>
  <si>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</si>
  <si>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</si>
  <si>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</si>
  <si>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</si>
  <si>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</si>
  <si>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</si>
  <si>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</si>
  <si>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</si>
  <si>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</si>
  <si>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</si>
  <si>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</si>
  <si>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</si>
  <si>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</si>
  <si>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</si>
  <si>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</si>
  <si>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</si>
  <si>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</si>
  <si>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</si>
  <si>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</si>
  <si>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</si>
  <si>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</si>
  <si>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</si>
  <si>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</si>
  <si>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</si>
  <si>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</si>
  <si>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</si>
  <si>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</si>
  <si>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</si>
  <si>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</si>
  <si>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</si>
  <si>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</si>
  <si>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</si>
  <si>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</si>
  <si>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</si>
  <si>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</si>
  <si>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</si>
  <si>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</si>
  <si>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</si>
  <si>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</si>
  <si>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</si>
  <si>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</si>
  <si>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</si>
  <si>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</si>
  <si>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</si>
  <si>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</si>
  <si>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</si>
  <si>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</si>
  <si>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</si>
  <si>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</si>
  <si>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</si>
  <si>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</si>
  <si>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</si>
  <si>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</si>
  <si>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</si>
  <si>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</si>
  <si>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</si>
  <si>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</si>
  <si>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</si>
  <si>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</si>
  <si>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</si>
  <si>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</si>
  <si>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</si>
  <si>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</si>
  <si>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</si>
  <si>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</si>
  <si>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</si>
  <si>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</si>
  <si>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</si>
  <si>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</si>
  <si>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</si>
  <si>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</si>
  <si>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</si>
  <si>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</si>
  <si>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</si>
  <si>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</si>
  <si>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</si>
  <si>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</si>
  <si>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</si>
  <si>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</si>
  <si>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</si>
  <si>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</si>
  <si>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</si>
  <si>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</si>
  <si>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</si>
  <si>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</si>
  <si>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</si>
  <si>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</si>
  <si>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</si>
  <si>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</si>
  <si>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</si>
  <si>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</si>
  <si>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</si>
  <si>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</si>
  <si>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</si>
  <si>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</si>
  <si>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</si>
  <si>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</si>
  <si>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</si>
  <si>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</si>
  <si>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</si>
  <si>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</si>
  <si>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</si>
  <si>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</si>
  <si>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</si>
  <si>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</si>
  <si>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</si>
  <si>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</si>
  <si>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</si>
  <si>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</si>
  <si>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</si>
  <si>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</si>
  <si>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</si>
  <si>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</si>
  <si>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</si>
  <si>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</si>
  <si>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</si>
  <si>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</si>
  <si>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</si>
  <si>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</si>
  <si>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</si>
  <si>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</si>
  <si>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</si>
  <si>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</si>
  <si>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</si>
  <si>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</si>
  <si>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</si>
  <si>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</si>
  <si>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</si>
  <si>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</si>
  <si>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</si>
  <si>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</si>
  <si>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</si>
  <si>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</si>
  <si>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</si>
  <si>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</si>
  <si>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</si>
  <si>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</si>
  <si>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</si>
  <si>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</si>
  <si>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</si>
  <si>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</si>
  <si>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</si>
  <si>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</si>
  <si>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</si>
  <si>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</si>
  <si>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</si>
  <si>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</si>
  <si>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</si>
  <si>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</si>
  <si>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</si>
  <si>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</si>
  <si>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</si>
  <si>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</si>
  <si>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</si>
  <si>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</si>
  <si>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</si>
  <si>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</si>
  <si>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</si>
  <si>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</si>
  <si>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</si>
  <si>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</si>
  <si>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</si>
  <si>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</si>
  <si>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</si>
  <si>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</si>
  <si>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</si>
  <si>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</si>
  <si>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</si>
  <si>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</si>
  <si>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</si>
  <si>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</si>
  <si>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</si>
  <si>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</si>
  <si>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</si>
  <si>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</si>
  <si>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</si>
  <si>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</si>
  <si>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</si>
  <si>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</si>
  <si>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</si>
  <si>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</si>
  <si>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</si>
  <si>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</si>
  <si>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</si>
  <si>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</si>
  <si>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</si>
  <si>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</si>
  <si>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</si>
  <si>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</si>
  <si>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</si>
  <si>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</si>
  <si>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</si>
  <si>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</si>
  <si>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</si>
  <si>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</si>
  <si>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</si>
  <si>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</si>
  <si>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</si>
  <si>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</si>
  <si>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</si>
  <si>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</si>
  <si>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</si>
  <si>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</si>
  <si>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</si>
  <si>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</si>
  <si>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</si>
  <si>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</si>
  <si>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</si>
  <si>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</si>
  <si>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</si>
  <si>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</si>
  <si>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</si>
  <si>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</si>
  <si>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</si>
  <si>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</si>
  <si>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</si>
  <si>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</si>
  <si>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</si>
  <si>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</si>
  <si>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</si>
  <si>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</si>
  <si>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</si>
  <si>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</si>
  <si>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</si>
  <si>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</si>
  <si>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</si>
  <si>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</si>
  <si>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</si>
  <si>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</si>
  <si>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</si>
  <si>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</si>
  <si>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</si>
  <si>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</si>
  <si>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</si>
  <si>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</si>
  <si>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</si>
  <si>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</si>
  <si>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</si>
  <si>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</si>
  <si>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</si>
  <si>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</si>
  <si>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</si>
  <si>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</si>
  <si>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</si>
  <si>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</si>
  <si>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</si>
  <si>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</si>
  <si>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</si>
  <si>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</si>
  <si>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</si>
  <si>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</si>
  <si>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</si>
  <si>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</si>
  <si>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</si>
  <si>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</si>
  <si>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</si>
  <si>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</si>
  <si>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</si>
  <si>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</si>
  <si>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</si>
  <si>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</si>
  <si>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</si>
  <si>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</si>
  <si>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</si>
  <si>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</si>
  <si>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</si>
  <si>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</si>
  <si>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</si>
  <si>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</si>
  <si>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</si>
  <si>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</si>
  <si>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</si>
  <si>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</si>
  <si>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</si>
  <si>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</si>
  <si>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</si>
  <si>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</si>
  <si>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</si>
  <si>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</si>
  <si>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</si>
  <si>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</si>
  <si>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</si>
  <si>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</si>
  <si>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</si>
  <si>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</si>
  <si>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</si>
  <si>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</si>
  <si>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</si>
  <si>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</si>
  <si>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</si>
  <si>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</si>
  <si>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</si>
  <si>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</si>
  <si>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</si>
  <si>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</si>
  <si>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</si>
  <si>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</si>
  <si>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</si>
  <si>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</si>
  <si>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</si>
  <si>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</si>
  <si>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</si>
  <si>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</si>
  <si>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</si>
  <si>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</si>
  <si>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</si>
  <si>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</si>
  <si>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</si>
  <si>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</si>
  <si>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</si>
  <si>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</si>
  <si>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</si>
  <si>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</si>
  <si>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</si>
  <si>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</si>
  <si>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</si>
  <si>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</si>
  <si>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</si>
  <si>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</si>
  <si>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</si>
  <si>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</si>
  <si>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</si>
  <si>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</si>
  <si>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</si>
  <si>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</si>
  <si>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</si>
  <si>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</si>
  <si>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</si>
  <si>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</si>
  <si>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</si>
  <si>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</si>
  <si>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</si>
  <si>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</si>
  <si>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</si>
  <si>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</si>
  <si>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</si>
  <si>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</si>
  <si>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</si>
  <si>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</si>
  <si>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</si>
  <si>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</si>
  <si>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</si>
  <si>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</si>
  <si>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</si>
  <si>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</si>
  <si>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</si>
  <si>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</si>
  <si>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</si>
  <si>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</si>
  <si>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</si>
  <si>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</si>
  <si>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</si>
  <si>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</si>
  <si>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</si>
  <si>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</si>
  <si>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</si>
  <si>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</si>
  <si>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</si>
  <si>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</si>
  <si>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</si>
  <si>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</si>
  <si>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</si>
  <si>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</si>
  <si>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</si>
  <si>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</si>
  <si>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</si>
  <si>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</si>
  <si>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</si>
  <si>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</si>
  <si>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</si>
  <si>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</si>
  <si>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</si>
  <si>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</si>
  <si>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</si>
  <si>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</si>
  <si>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</si>
  <si>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</si>
  <si>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</si>
  <si>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</si>
  <si>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</si>
  <si>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</si>
  <si>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</si>
  <si>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</si>
  <si>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</si>
  <si>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</si>
  <si>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</si>
  <si>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</si>
  <si>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</si>
  <si>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</si>
  <si>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</si>
  <si>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</si>
  <si>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</si>
  <si>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</si>
  <si>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</si>
  <si>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</si>
  <si>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</si>
  <si>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</si>
  <si>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</si>
  <si>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</si>
  <si>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</si>
  <si>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</si>
  <si>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</si>
  <si>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</si>
  <si>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</si>
  <si>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</si>
  <si>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</si>
  <si>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</si>
  <si>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</si>
  <si>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</si>
  <si>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</si>
  <si>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</si>
  <si>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</si>
  <si>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</si>
  <si>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</si>
  <si>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</si>
  <si>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</si>
  <si>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</si>
  <si>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</si>
  <si>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</si>
  <si>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</si>
  <si>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</si>
  <si>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</si>
  <si>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</si>
  <si>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</si>
  <si>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</si>
  <si>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</si>
  <si>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</si>
  <si>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</si>
  <si>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</si>
  <si>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</si>
  <si>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</si>
  <si>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</si>
  <si>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</si>
  <si>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</si>
  <si>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</si>
  <si>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</si>
  <si>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</si>
  <si>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</si>
  <si>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</si>
  <si>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</si>
  <si>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</si>
  <si>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</si>
  <si>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</si>
  <si>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</si>
  <si>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</si>
  <si>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</si>
  <si>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</si>
  <si>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</si>
  <si>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</si>
  <si>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</si>
  <si>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</si>
  <si>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</si>
  <si>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</si>
  <si>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</si>
  <si>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</si>
  <si>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</si>
  <si>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</si>
  <si>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</si>
  <si>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</si>
  <si>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</si>
  <si>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</si>
  <si>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</si>
  <si>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</si>
  <si>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</si>
  <si>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</si>
  <si>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</si>
  <si>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</si>
  <si>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</si>
  <si>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</si>
  <si>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</si>
  <si>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</si>
  <si>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</si>
  <si>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</si>
  <si>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</si>
  <si>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</si>
  <si>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</si>
  <si>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</si>
  <si>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</si>
  <si>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</si>
  <si>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</si>
  <si>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</si>
  <si>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</si>
  <si>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</si>
  <si>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</si>
  <si>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</si>
  <si>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</si>
  <si>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</si>
  <si>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</si>
  <si>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</si>
  <si>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</si>
  <si>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</si>
  <si>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</si>
  <si>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</si>
  <si>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</si>
  <si>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</si>
  <si>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</si>
  <si>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</si>
  <si>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</si>
  <si>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</si>
  <si>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</si>
  <si>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</si>
  <si>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</si>
  <si>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</si>
  <si>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</si>
  <si>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</si>
  <si>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</si>
  <si>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</si>
  <si>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</si>
  <si>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</si>
  <si>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</si>
  <si>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</si>
  <si>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</si>
  <si>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</si>
  <si>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</si>
  <si>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</si>
  <si>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</si>
  <si>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</si>
  <si>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</si>
  <si>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</si>
  <si>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</si>
  <si>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</si>
  <si>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</si>
  <si>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</si>
  <si>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</si>
  <si>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</si>
  <si>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</si>
  <si>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</si>
  <si>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</si>
  <si>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</si>
  <si>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</si>
  <si>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</si>
  <si>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</si>
  <si>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</si>
  <si>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</si>
  <si>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</si>
  <si>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</si>
  <si>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</si>
  <si>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</si>
  <si>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</si>
  <si>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</si>
  <si>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</si>
  <si>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</si>
  <si>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</si>
  <si>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</si>
  <si>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</si>
  <si>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</si>
  <si>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</si>
  <si>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</si>
  <si>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</si>
  <si>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</si>
  <si>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</si>
  <si>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</si>
  <si>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</si>
  <si>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</si>
  <si>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</si>
  <si>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</si>
  <si>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</si>
  <si>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</si>
  <si>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</si>
  <si>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</si>
  <si>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</si>
  <si>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</si>
  <si>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</si>
  <si>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</si>
  <si>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</si>
  <si>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</si>
  <si>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</si>
  <si>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</si>
  <si>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</si>
  <si>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</si>
  <si>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</si>
  <si>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</si>
  <si>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</si>
  <si>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</si>
  <si>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</si>
  <si>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</si>
  <si>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</si>
  <si>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</si>
  <si>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</si>
  <si>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</si>
  <si>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</si>
  <si>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</si>
  <si>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</si>
  <si>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</si>
  <si>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</si>
  <si>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</si>
  <si>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</si>
  <si>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</si>
  <si>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</si>
  <si>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</si>
  <si>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</si>
  <si>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</si>
  <si>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</si>
  <si>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</si>
  <si>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</si>
  <si>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</si>
  <si>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</si>
  <si>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</si>
  <si>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</si>
  <si>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</si>
  <si>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</si>
  <si>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</si>
  <si>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</si>
  <si>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</si>
  <si>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</si>
  <si>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</si>
  <si>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</si>
  <si>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</si>
  <si>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</si>
  <si>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</si>
  <si>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</si>
  <si>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</si>
  <si>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</si>
  <si>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</si>
  <si>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</si>
  <si>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</si>
  <si>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</si>
  <si>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</si>
  <si>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</si>
  <si>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</si>
  <si>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</si>
  <si>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</si>
  <si>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</si>
  <si>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</si>
  <si>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</si>
  <si>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</si>
  <si>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</si>
  <si>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</si>
  <si>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</si>
  <si>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</si>
  <si>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</si>
  <si>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</si>
  <si>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</si>
  <si>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</si>
  <si>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</si>
  <si>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</si>
  <si>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</si>
  <si>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</si>
  <si>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</si>
  <si>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</si>
  <si>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</si>
  <si>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</si>
  <si>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</si>
  <si>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</si>
  <si>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</si>
  <si>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</si>
  <si>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</si>
  <si>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</si>
  <si>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</si>
  <si>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</si>
  <si>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</si>
  <si>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</si>
  <si>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</si>
  <si>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</si>
  <si>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</si>
  <si>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</si>
  <si>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</si>
  <si>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</si>
  <si>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</si>
  <si>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</si>
  <si>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</si>
  <si>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</si>
  <si>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</si>
  <si>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</si>
  <si>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</si>
  <si>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</si>
  <si>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</si>
  <si>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</si>
  <si>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</si>
  <si>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</si>
  <si>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</si>
  <si>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</si>
  <si>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</si>
  <si>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</si>
  <si>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</si>
  <si>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</si>
  <si>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</si>
  <si>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</si>
  <si>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</si>
  <si>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</si>
  <si>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</si>
  <si>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</si>
  <si>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</si>
  <si>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</si>
  <si>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</si>
  <si>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</si>
  <si>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</si>
  <si>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</si>
  <si>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</si>
  <si>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</si>
  <si>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</si>
  <si>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</si>
  <si>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</si>
  <si>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</si>
  <si>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</si>
  <si>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</si>
  <si>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</si>
  <si>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</si>
  <si>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</si>
  <si>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</si>
  <si>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</si>
  <si>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</si>
  <si>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</si>
  <si>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</si>
  <si>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</si>
  <si>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</si>
  <si>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</si>
  <si>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</si>
  <si>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</si>
  <si>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</si>
  <si>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</si>
  <si>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</si>
  <si>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</si>
  <si>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</si>
  <si>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</si>
  <si>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</si>
  <si>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</si>
  <si>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</si>
  <si>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</si>
  <si>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</si>
  <si>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</si>
  <si>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</si>
  <si>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</si>
  <si>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</si>
  <si>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</si>
  <si>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</si>
  <si>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</si>
  <si>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</si>
  <si>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</si>
  <si>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</si>
  <si>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</si>
  <si>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</si>
  <si>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</si>
  <si>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</si>
  <si>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</si>
  <si>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</si>
  <si>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</si>
  <si>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</si>
  <si>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</si>
  <si>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</si>
  <si>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</si>
  <si>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</si>
  <si>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</si>
  <si>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</si>
  <si>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</si>
  <si>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</si>
  <si>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</si>
  <si>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</si>
  <si>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</si>
  <si>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</si>
  <si>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</si>
  <si>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</si>
  <si>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</si>
  <si>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</si>
  <si>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</si>
  <si>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</si>
  <si>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</si>
  <si>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</si>
  <si>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</si>
  <si>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</si>
  <si>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</si>
  <si>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</si>
  <si>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</si>
  <si>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</si>
  <si>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</si>
  <si>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</si>
  <si>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</si>
  <si>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</si>
  <si>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</si>
  <si>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</si>
  <si>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</si>
  <si>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</si>
  <si>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</si>
  <si>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</si>
  <si>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</si>
  <si>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</si>
  <si>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</si>
  <si>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</si>
  <si>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</si>
  <si>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</si>
  <si>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</si>
  <si>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</si>
  <si>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</si>
  <si>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</si>
  <si>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</si>
  <si>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</si>
  <si>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</si>
  <si>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</si>
  <si>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</si>
  <si>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</si>
  <si>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</si>
  <si>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</si>
  <si>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</si>
  <si>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</si>
  <si>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</si>
  <si>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</si>
  <si>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</si>
  <si>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</si>
  <si>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</si>
  <si>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</si>
  <si>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</si>
  <si>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</si>
  <si>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</si>
  <si>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</si>
  <si>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</si>
  <si>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</si>
  <si>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</si>
  <si>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</si>
  <si>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</si>
  <si>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</si>
  <si>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</si>
  <si>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</si>
  <si>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</si>
  <si>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</si>
  <si>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</si>
  <si>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</si>
  <si>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</si>
  <si>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</si>
  <si>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</si>
  <si>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</si>
  <si>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</si>
  <si>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</si>
  <si>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</si>
  <si>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</si>
  <si>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</si>
  <si>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</si>
  <si>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</si>
  <si>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</si>
  <si>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</si>
  <si>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</si>
  <si>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</si>
  <si>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</si>
  <si>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</si>
  <si>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</si>
  <si>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</si>
  <si>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</si>
  <si>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</si>
  <si>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</si>
  <si>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</si>
  <si>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</si>
  <si>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</si>
  <si>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</si>
  <si>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</si>
  <si>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</si>
  <si>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</si>
  <si>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</si>
  <si>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</si>
  <si>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</si>
  <si>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</si>
  <si>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</si>
  <si>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</si>
  <si>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</si>
  <si>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</si>
  <si>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</si>
  <si>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</si>
  <si>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</si>
  <si>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</si>
  <si>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</si>
  <si>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</si>
  <si>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</si>
  <si>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</si>
  <si>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</si>
  <si>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</si>
  <si>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</si>
  <si>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</si>
  <si>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</si>
  <si>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</si>
  <si>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</si>
  <si>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</si>
  <si>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</si>
  <si>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</si>
  <si>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</si>
  <si>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</si>
  <si>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</si>
  <si>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</si>
  <si>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</si>
  <si>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</si>
  <si>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</si>
  <si>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</si>
  <si>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</si>
  <si>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</si>
  <si>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</si>
  <si>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</si>
  <si>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</si>
  <si>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</si>
  <si>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</si>
  <si>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</si>
  <si>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</si>
  <si>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</si>
  <si>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</si>
  <si>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</si>
  <si>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</si>
  <si>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</si>
  <si>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</si>
  <si>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</si>
  <si>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</si>
  <si>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</si>
  <si>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</si>
  <si>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</si>
  <si>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</si>
  <si>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</si>
  <si>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</si>
  <si>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</si>
  <si>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</si>
  <si>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</si>
  <si>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</si>
  <si>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</si>
  <si>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</si>
  <si>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</si>
  <si>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</si>
  <si>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</si>
  <si>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</si>
  <si>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</si>
  <si>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</si>
  <si>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</si>
  <si>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</si>
  <si>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</si>
  <si>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</si>
  <si>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</si>
  <si>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</si>
  <si>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</si>
  <si>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</si>
  <si>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</si>
  <si>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</si>
  <si>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</si>
  <si>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</si>
  <si>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</si>
  <si>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</si>
  <si>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</si>
  <si>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</si>
  <si>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</si>
  <si>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</si>
  <si>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</si>
  <si>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</si>
  <si>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</si>
  <si>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</si>
  <si>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</si>
  <si>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</si>
  <si>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</si>
  <si>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</si>
  <si>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</si>
  <si>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</si>
  <si>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</si>
  <si>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</si>
  <si>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</si>
  <si>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</si>
  <si>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</si>
  <si>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</si>
  <si>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</si>
  <si>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</si>
  <si>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</si>
  <si>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</si>
  <si>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</si>
  <si>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</si>
  <si>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</si>
  <si>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</si>
  <si>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</si>
  <si>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</si>
  <si>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</si>
  <si>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</si>
  <si>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</si>
  <si>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</si>
  <si>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</si>
  <si>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</si>
  <si>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</si>
  <si>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</si>
  <si>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</si>
  <si>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</si>
  <si>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</si>
  <si>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</si>
  <si>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</si>
  <si>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</si>
  <si>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</si>
  <si>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</si>
  <si>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</si>
  <si>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</si>
  <si>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</si>
  <si>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</si>
  <si>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</si>
  <si>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</si>
  <si>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</si>
  <si>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</si>
  <si>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</si>
  <si>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</si>
  <si>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</si>
  <si>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</si>
  <si>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</si>
  <si>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</si>
  <si>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</si>
  <si>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</si>
  <si>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</si>
  <si>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</si>
  <si>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</si>
  <si>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</si>
  <si>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</si>
  <si>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</si>
  <si>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</si>
  <si>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</si>
  <si>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</si>
  <si>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</si>
  <si>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</si>
  <si>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</si>
  <si>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</si>
  <si>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</si>
  <si>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</si>
  <si>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</si>
  <si>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</si>
  <si>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</si>
  <si>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</si>
  <si>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</si>
  <si>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</si>
  <si>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</si>
  <si>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</si>
  <si>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</si>
  <si>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</si>
  <si>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</si>
  <si>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</si>
  <si>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</si>
  <si>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</si>
  <si>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</si>
  <si>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</si>
  <si>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</si>
  <si>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</si>
  <si>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</si>
  <si>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</si>
  <si>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</si>
  <si>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</si>
  <si>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</si>
  <si>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</si>
  <si>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</si>
  <si>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</si>
  <si>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</si>
  <si>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</si>
  <si>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</si>
  <si>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</si>
  <si>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</si>
  <si>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</si>
  <si>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</si>
  <si>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</si>
  <si>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</si>
  <si>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</si>
  <si>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</si>
  <si>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</si>
  <si>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</si>
  <si>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</si>
  <si>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</si>
  <si>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</si>
  <si>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</si>
  <si>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</si>
  <si>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</si>
  <si>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</si>
  <si>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</si>
  <si>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</si>
  <si>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</si>
  <si>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</si>
  <si>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</si>
  <si>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</si>
  <si>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</si>
  <si>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</si>
  <si>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</si>
  <si>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</si>
  <si>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</si>
  <si>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</si>
  <si>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</si>
  <si>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</si>
  <si>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</si>
  <si>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</si>
  <si>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</si>
  <si>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</si>
  <si>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</si>
  <si>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</si>
  <si>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</si>
  <si>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</si>
  <si>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</si>
  <si>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</si>
  <si>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</si>
  <si>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</si>
  <si>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</si>
  <si>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</si>
  <si>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</si>
  <si>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</si>
  <si>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</si>
  <si>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</si>
  <si>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</si>
  <si>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</si>
  <si>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</si>
  <si>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</si>
  <si>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</si>
  <si>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</si>
  <si>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</si>
  <si>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</si>
  <si>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</si>
  <si>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</si>
  <si>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</si>
  <si>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</si>
  <si>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</si>
  <si>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</si>
  <si>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</si>
  <si>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</si>
  <si>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</si>
  <si>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</si>
  <si>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</si>
  <si>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</si>
  <si>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</si>
  <si>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</si>
  <si>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</si>
  <si>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</si>
  <si>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</si>
  <si>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</si>
  <si>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</si>
  <si>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</si>
  <si>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</si>
  <si>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</si>
  <si>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</si>
  <si>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</si>
  <si>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</si>
  <si>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</si>
  <si>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</si>
  <si>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</si>
  <si>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</si>
  <si>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</si>
  <si>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</si>
  <si>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</si>
  <si>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</si>
  <si>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</si>
  <si>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</si>
  <si>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</si>
  <si>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</si>
  <si>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</si>
  <si>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</si>
  <si>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</si>
  <si>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</si>
  <si>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</si>
  <si>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</si>
  <si>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</si>
  <si>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</si>
  <si>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</si>
  <si>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</si>
  <si>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</si>
  <si>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</si>
  <si>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</si>
  <si>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</si>
  <si>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</si>
  <si>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</si>
  <si>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</si>
  <si>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</si>
  <si>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</si>
  <si>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</si>
  <si>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</si>
  <si>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</si>
  <si>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</si>
  <si>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</si>
  <si>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</si>
  <si>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</si>
  <si>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</si>
  <si>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</si>
  <si>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</si>
  <si>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</si>
  <si>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</si>
  <si>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</si>
  <si>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</si>
  <si>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</si>
  <si>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</si>
  <si>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</si>
  <si>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</si>
  <si>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</si>
  <si>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</si>
  <si>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</si>
  <si>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</si>
  <si>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</si>
  <si>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</si>
  <si>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</si>
  <si>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</si>
  <si>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</si>
  <si>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</si>
  <si>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</si>
  <si>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</si>
  <si>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</si>
  <si>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</si>
  <si>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</si>
  <si>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</si>
  <si>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</si>
  <si>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</si>
  <si>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</si>
  <si>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</si>
  <si>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</si>
  <si>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</si>
  <si>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</si>
  <si>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</si>
  <si>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</si>
  <si>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</si>
  <si>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</si>
  <si>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</si>
  <si>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</si>
  <si>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</si>
  <si>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</si>
  <si>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</si>
  <si>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</si>
  <si>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</si>
  <si>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</si>
  <si>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</si>
  <si>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</si>
  <si>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</si>
  <si>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</si>
  <si>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</si>
  <si>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</si>
  <si>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</si>
  <si>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</si>
  <si>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</si>
  <si>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</si>
  <si>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</si>
  <si>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</si>
  <si>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</si>
  <si>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</si>
  <si>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</si>
  <si>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</si>
  <si>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</si>
  <si>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</si>
  <si>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</si>
  <si>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</si>
  <si>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</si>
  <si>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</si>
  <si>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</si>
  <si>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</si>
  <si>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</si>
  <si>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</si>
  <si>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</si>
  <si>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</si>
  <si>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</si>
  <si>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</si>
  <si>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</si>
  <si>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</si>
  <si>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</si>
  <si>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</si>
  <si>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</si>
  <si>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</si>
  <si>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</si>
  <si>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</si>
  <si>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</si>
  <si>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</si>
  <si>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</si>
  <si>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</si>
  <si>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</si>
  <si>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</si>
  <si>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</si>
  <si>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</si>
  <si>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</si>
  <si>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</si>
  <si>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</si>
  <si>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</si>
  <si>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</si>
  <si>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</si>
  <si>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</si>
  <si>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</si>
  <si>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</si>
  <si>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</si>
  <si>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</si>
  <si>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</si>
  <si>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</si>
  <si>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</si>
  <si>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</si>
  <si>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</si>
  <si>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</si>
  <si>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</si>
  <si>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</si>
  <si>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</si>
  <si>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</si>
  <si>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</si>
  <si>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</si>
  <si>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</si>
  <si>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</si>
  <si>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</si>
  <si>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</si>
  <si>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</si>
  <si>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</si>
  <si>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</si>
  <si>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</si>
  <si>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</si>
  <si>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</si>
  <si>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</si>
  <si>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</si>
  <si>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</si>
  <si>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</si>
  <si>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</si>
  <si>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</si>
  <si>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</si>
  <si>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</si>
  <si>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</si>
  <si>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</si>
  <si>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</si>
  <si>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</si>
  <si>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</si>
  <si>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</si>
  <si>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</si>
  <si>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</si>
  <si>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</si>
  <si>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</si>
  <si>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</si>
  <si>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</si>
  <si>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</si>
  <si>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</si>
  <si>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</si>
  <si>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</si>
  <si>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</si>
  <si>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</si>
  <si>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</si>
  <si>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</si>
  <si>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</si>
  <si>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</si>
  <si>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</si>
  <si>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</si>
  <si>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</si>
  <si>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</si>
  <si>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</si>
  <si>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</si>
  <si>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</si>
  <si>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</si>
  <si>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</si>
  <si>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</si>
  <si>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</si>
  <si>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</si>
  <si>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</si>
  <si>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</si>
  <si>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</si>
  <si>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</si>
  <si>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</si>
  <si>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</si>
  <si>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</si>
  <si>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</si>
  <si>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</si>
  <si>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</si>
  <si>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</si>
  <si>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</si>
  <si>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</si>
  <si>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</si>
  <si>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</si>
  <si>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</si>
  <si>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</si>
  <si>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</si>
  <si>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</si>
  <si>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</si>
  <si>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</si>
  <si>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</si>
  <si>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</si>
  <si>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</si>
  <si>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</si>
  <si>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</si>
  <si>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</si>
  <si>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</si>
  <si>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</si>
  <si>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</si>
  <si>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</si>
  <si>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</si>
  <si>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</si>
  <si>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</si>
  <si>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</si>
  <si>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</si>
  <si>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</si>
  <si>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</si>
  <si>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</si>
  <si>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</si>
  <si>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</si>
  <si>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</si>
  <si>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</si>
  <si>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</si>
  <si>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</si>
  <si>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</si>
  <si>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</si>
  <si>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</si>
  <si>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</si>
  <si>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</si>
  <si>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</si>
  <si>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</si>
  <si>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</si>
  <si>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</si>
  <si>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</si>
  <si>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</si>
  <si>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</si>
  <si>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</si>
  <si>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</si>
  <si>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</si>
  <si>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</si>
  <si>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</si>
  <si>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</si>
  <si>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</si>
  <si>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</si>
  <si>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</si>
  <si>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</si>
  <si>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</si>
  <si>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</si>
  <si>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</si>
  <si>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</si>
  <si>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</si>
  <si>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</si>
  <si>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</si>
  <si>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</si>
  <si>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</si>
  <si>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</si>
  <si>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</si>
  <si>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</si>
  <si>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</si>
  <si>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</si>
  <si>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</si>
  <si>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</si>
  <si>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</si>
  <si>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</si>
  <si>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</si>
  <si>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</si>
  <si>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</si>
  <si>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</si>
  <si>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</si>
  <si>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</si>
  <si>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</si>
  <si>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</si>
  <si>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</si>
  <si>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</si>
  <si>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</si>
  <si>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</si>
  <si>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</si>
  <si>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</si>
  <si>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</si>
  <si>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</si>
  <si>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</si>
  <si>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</si>
  <si>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</si>
  <si>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</si>
  <si>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</si>
  <si>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</si>
  <si>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</si>
  <si>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</si>
  <si>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</si>
  <si>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</si>
  <si>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</si>
  <si>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</si>
  <si>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</si>
  <si>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</si>
  <si>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</si>
  <si>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</si>
  <si>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</si>
  <si>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</si>
  <si>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</si>
  <si>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</si>
  <si>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</si>
  <si>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</si>
  <si>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</si>
  <si>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</si>
  <si>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</si>
  <si>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</si>
  <si>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</si>
  <si>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</si>
  <si>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</si>
  <si>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</si>
  <si>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</si>
  <si>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</si>
  <si>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</si>
  <si>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</si>
  <si>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</si>
  <si>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</si>
  <si>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</si>
  <si>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</si>
  <si>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</si>
  <si>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</si>
  <si>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</si>
  <si>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</si>
  <si>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</si>
  <si>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</si>
  <si>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</si>
  <si>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</si>
  <si>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</si>
  <si>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</si>
  <si>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</si>
  <si>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</si>
  <si>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</si>
  <si>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</si>
  <si>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</si>
  <si>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</si>
  <si>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</si>
  <si>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</si>
  <si>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</si>
  <si>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</si>
  <si>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</si>
  <si>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</si>
  <si>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</si>
  <si>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</si>
  <si>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</si>
  <si>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</si>
  <si>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</si>
  <si>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</si>
  <si>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</si>
  <si>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</si>
  <si>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</si>
  <si>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</si>
  <si>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</si>
  <si>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</si>
  <si>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</si>
  <si>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</si>
  <si>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</si>
  <si>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</si>
  <si>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</si>
  <si>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</si>
  <si>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</si>
  <si>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</si>
  <si>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</si>
  <si>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</si>
  <si>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</si>
  <si>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</si>
  <si>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</si>
  <si>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</si>
  <si>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</si>
  <si>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</si>
  <si>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</si>
  <si>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</si>
  <si>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</si>
  <si>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</si>
  <si>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</si>
  <si>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</si>
  <si>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</si>
  <si>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</si>
  <si>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</si>
  <si>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</si>
  <si>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</si>
  <si>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</si>
  <si>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</si>
  <si>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</si>
  <si>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</si>
  <si>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</si>
  <si>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</si>
  <si>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</si>
  <si>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</si>
  <si>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</si>
  <si>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</si>
  <si>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</si>
  <si>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</si>
  <si>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</si>
  <si>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</si>
  <si>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</si>
  <si>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</si>
  <si>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</si>
  <si>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</si>
  <si>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</si>
  <si>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</si>
  <si>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</si>
  <si>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</si>
  <si>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</si>
  <si>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</si>
  <si>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</si>
  <si>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</si>
  <si>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</si>
  <si>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</si>
  <si>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</si>
  <si>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</si>
  <si>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</si>
  <si>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</si>
  <si>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</si>
  <si>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</si>
  <si>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</si>
  <si>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</si>
  <si>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</si>
  <si>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</si>
  <si>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</si>
  <si>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</si>
  <si>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</si>
  <si>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</si>
  <si>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</si>
  <si>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</si>
  <si>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</si>
  <si>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</si>
  <si>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</si>
  <si>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</si>
  <si>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</si>
  <si>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</si>
  <si>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</si>
  <si>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</si>
  <si>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</si>
  <si>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</si>
  <si>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</si>
  <si>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</si>
  <si>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</si>
  <si>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</si>
  <si>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</si>
  <si>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</si>
  <si>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</si>
  <si>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</si>
  <si>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</si>
  <si>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</si>
  <si>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</si>
  <si>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</si>
  <si>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</si>
  <si>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</si>
  <si>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</si>
  <si>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</si>
  <si>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</si>
  <si>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</si>
  <si>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</si>
  <si>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</si>
  <si>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</si>
  <si>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</si>
  <si>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</si>
  <si>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</si>
  <si>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</si>
  <si>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</si>
  <si>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</si>
  <si>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</si>
  <si>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</si>
  <si>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</si>
  <si>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</si>
  <si>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</si>
  <si>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</si>
  <si>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</si>
  <si>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</si>
  <si>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</si>
  <si>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</si>
  <si>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</si>
  <si>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</si>
  <si>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</si>
  <si>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</si>
  <si>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</si>
  <si>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</si>
  <si>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</si>
  <si>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</si>
  <si>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</si>
  <si>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</si>
  <si>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</si>
  <si>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</si>
  <si>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</si>
  <si>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</si>
  <si>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</si>
  <si>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</si>
  <si>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</si>
  <si>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</si>
  <si>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</si>
  <si>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</si>
  <si>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</si>
  <si>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</si>
  <si>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</si>
  <si>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</si>
  <si>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</si>
  <si>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</si>
  <si>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</si>
  <si>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</si>
  <si>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</si>
  <si>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</si>
  <si>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</si>
  <si>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</si>
  <si>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</si>
  <si>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</si>
  <si>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</si>
  <si>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</si>
  <si>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</si>
  <si>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</si>
  <si>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</si>
  <si>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</si>
  <si>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</si>
  <si>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</si>
  <si>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</si>
  <si>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</si>
  <si>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</si>
  <si>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</si>
  <si>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</si>
  <si>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</si>
  <si>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</si>
  <si>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</si>
  <si>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</si>
  <si>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</si>
  <si>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</si>
  <si>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</si>
  <si>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</si>
  <si>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</si>
  <si>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</si>
  <si>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</si>
  <si>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</si>
  <si>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</si>
  <si>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</si>
  <si>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</si>
  <si>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</si>
  <si>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</si>
  <si>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</si>
  <si>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</si>
  <si>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</si>
  <si>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</si>
  <si>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</si>
  <si>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</si>
  <si>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</si>
  <si>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</si>
  <si>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</si>
  <si>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</si>
  <si>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</si>
  <si>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</si>
  <si>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</si>
  <si>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</si>
  <si>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</si>
  <si>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</si>
  <si>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</si>
  <si>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</si>
  <si>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</si>
  <si>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</si>
  <si>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</si>
  <si>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</si>
  <si>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</si>
  <si>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</si>
  <si>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</si>
  <si>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</si>
  <si>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</si>
  <si>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</si>
  <si>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</si>
  <si>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</si>
  <si>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</si>
  <si>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</si>
  <si>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</si>
  <si>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</si>
  <si>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</si>
  <si>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</si>
  <si>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</si>
  <si>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</si>
  <si>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</si>
  <si>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</si>
  <si>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</si>
  <si>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</si>
  <si>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</si>
  <si>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</si>
  <si>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</si>
  <si>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</si>
  <si>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</si>
  <si>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</si>
  <si>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</si>
  <si>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</si>
  <si>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</si>
  <si>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</si>
  <si>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</si>
  <si>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</si>
  <si>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</si>
  <si>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</si>
  <si>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</si>
  <si>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</si>
  <si>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</si>
  <si>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</si>
  <si>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</si>
  <si>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</si>
  <si>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</si>
  <si>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</si>
  <si>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</si>
  <si>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</si>
  <si>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</si>
  <si>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</si>
  <si>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</si>
  <si>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</si>
  <si>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</si>
  <si>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</si>
  <si>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</si>
  <si>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</si>
  <si>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</si>
  <si>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</si>
  <si>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</si>
  <si>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</si>
  <si>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</si>
  <si>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</si>
  <si>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</si>
  <si>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</si>
  <si>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</si>
  <si>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</si>
  <si>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</si>
  <si>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</si>
  <si>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</si>
  <si>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</si>
  <si>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</si>
  <si>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</si>
  <si>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</si>
  <si>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</si>
  <si>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</si>
  <si>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</si>
  <si>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</si>
  <si>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</si>
  <si>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</si>
  <si>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</si>
  <si>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</si>
  <si>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</si>
  <si>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</si>
  <si>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</si>
  <si>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</si>
  <si>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</si>
  <si>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</si>
  <si>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</si>
  <si>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</si>
  <si>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</si>
  <si>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</si>
  <si>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</si>
  <si>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</si>
  <si>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</si>
  <si>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</si>
  <si>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</si>
  <si>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</si>
  <si>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</si>
  <si>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</si>
  <si>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</si>
  <si>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</si>
  <si>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</si>
  <si>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</si>
  <si>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</si>
  <si>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</si>
  <si>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</si>
  <si>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</si>
  <si>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</si>
  <si>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</si>
  <si>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</si>
  <si>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</si>
  <si>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</si>
  <si>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</si>
  <si>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</si>
  <si>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</si>
  <si>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</si>
  <si>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</si>
  <si>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</si>
  <si>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</si>
  <si>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</si>
  <si>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</si>
  <si>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</si>
  <si>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</si>
  <si>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</si>
  <si>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</si>
  <si>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</si>
  <si>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</si>
  <si>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</si>
  <si>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</si>
  <si>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</si>
  <si>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</si>
  <si>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</si>
  <si>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</si>
  <si>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</si>
  <si>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</si>
  <si>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</si>
  <si>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</si>
  <si>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</si>
  <si>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</si>
  <si>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</si>
  <si>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</si>
  <si>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</si>
  <si>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</si>
  <si>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</si>
  <si>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</si>
  <si>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</si>
  <si>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</si>
  <si>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</si>
  <si>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</si>
  <si>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</si>
  <si>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</si>
  <si>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</si>
  <si>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</si>
  <si>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</si>
  <si>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</si>
  <si>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</si>
  <si>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</si>
  <si>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</si>
  <si>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</si>
  <si>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</si>
  <si>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</si>
  <si>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</si>
  <si>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</si>
  <si>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</si>
  <si>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</si>
  <si>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</si>
  <si>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</si>
  <si>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</si>
  <si>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</si>
  <si>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</si>
  <si>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</si>
  <si>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</si>
  <si>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</si>
  <si>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</si>
  <si>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</si>
  <si>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</si>
  <si>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</si>
  <si>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</si>
  <si>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</si>
  <si>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</si>
  <si>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</si>
  <si>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</si>
  <si>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</si>
  <si>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</si>
  <si>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</si>
  <si>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</si>
  <si>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</si>
  <si>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</si>
  <si>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</si>
  <si>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</si>
  <si>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</si>
  <si>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</si>
  <si>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</si>
  <si>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</si>
  <si>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</si>
  <si>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</si>
  <si>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</si>
  <si>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</si>
  <si>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</si>
  <si>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</si>
  <si>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</si>
  <si>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</si>
  <si>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</si>
  <si>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</si>
  <si>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</si>
  <si>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</si>
  <si>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</si>
  <si>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</si>
  <si>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</si>
  <si>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</si>
  <si>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</si>
  <si>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</si>
  <si>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</si>
  <si>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</si>
  <si>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</si>
  <si>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</si>
  <si>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</si>
  <si>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</si>
  <si>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</si>
  <si>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</si>
  <si>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</si>
  <si>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</si>
  <si>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</si>
  <si>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</si>
  <si>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</si>
  <si>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</si>
  <si>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</si>
  <si>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</si>
  <si>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</si>
  <si>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</si>
  <si>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</si>
  <si>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</si>
  <si>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</si>
  <si>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</si>
  <si>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</si>
  <si>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</si>
  <si>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</si>
  <si>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</si>
  <si>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</si>
  <si>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</si>
  <si>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</si>
  <si>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</si>
  <si>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</si>
  <si>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</si>
  <si>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</si>
  <si>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</si>
  <si>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</si>
  <si>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</si>
  <si>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</si>
  <si>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</si>
  <si>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</si>
  <si>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</si>
  <si>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</si>
  <si>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</si>
  <si>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</si>
  <si>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</si>
  <si>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</si>
  <si>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</si>
  <si>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</si>
  <si>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</si>
  <si>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</si>
  <si>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</si>
  <si>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</si>
  <si>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</si>
  <si>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</si>
  <si>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</si>
  <si>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</si>
  <si>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</si>
  <si>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</si>
  <si>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</si>
  <si>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</si>
  <si>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</si>
  <si>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</si>
  <si>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</si>
  <si>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</si>
  <si>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</si>
  <si>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</si>
  <si>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</si>
  <si>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</si>
  <si>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</si>
  <si>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</si>
  <si>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</si>
  <si>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</si>
  <si>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</si>
  <si>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</si>
  <si>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</si>
  <si>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</si>
  <si>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</si>
  <si>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</si>
  <si>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</si>
  <si>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</si>
  <si>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</si>
  <si>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</si>
  <si>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</si>
  <si>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</si>
  <si>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</si>
  <si>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</si>
  <si>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</si>
  <si>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</si>
  <si>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</si>
  <si>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</si>
  <si>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</si>
  <si>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</si>
  <si>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</si>
  <si>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</si>
  <si>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</si>
  <si>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</si>
  <si>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</si>
  <si>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</si>
  <si>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</si>
  <si>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</si>
  <si>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</si>
  <si>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</si>
  <si>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</si>
  <si>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</si>
  <si>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</si>
  <si>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</si>
  <si>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</si>
  <si>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</si>
  <si>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</si>
  <si>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</si>
  <si>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</si>
  <si>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</si>
  <si>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</si>
  <si>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</si>
  <si>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</si>
  <si>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</si>
  <si>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</si>
  <si>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</si>
  <si>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</si>
  <si>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</si>
  <si>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</si>
  <si>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</si>
  <si>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</si>
  <si>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</si>
  <si>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</si>
  <si>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</si>
  <si>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</si>
  <si>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</si>
  <si>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</si>
  <si>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</si>
  <si>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</si>
  <si>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</si>
  <si>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</si>
  <si>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</si>
  <si>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</si>
  <si>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</si>
  <si>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</si>
  <si>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</si>
  <si>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</si>
  <si>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</si>
  <si>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</si>
  <si>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</si>
  <si>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</si>
  <si>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</si>
  <si>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</si>
  <si>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</si>
  <si>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</si>
  <si>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</si>
  <si>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</si>
  <si>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</si>
  <si>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</si>
  <si>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</si>
  <si>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</si>
  <si>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</si>
  <si>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</si>
  <si>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</si>
  <si>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</si>
  <si>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</si>
  <si>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</si>
  <si>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</si>
  <si>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</si>
  <si>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</si>
  <si>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</si>
  <si>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</si>
  <si>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</si>
  <si>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</si>
  <si>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</si>
  <si>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</si>
  <si>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</si>
  <si>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</si>
  <si>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</si>
  <si>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</si>
  <si>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</si>
  <si>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</si>
  <si>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</si>
  <si>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</si>
  <si>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</si>
  <si>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</si>
  <si>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</si>
  <si>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</si>
  <si>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</si>
  <si>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</si>
  <si>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</si>
  <si>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</si>
  <si>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</si>
  <si>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</si>
  <si>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</si>
  <si>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</si>
  <si>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</si>
  <si>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</si>
  <si>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</si>
  <si>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</si>
  <si>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</si>
  <si>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</si>
  <si>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</si>
  <si>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</si>
  <si>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</si>
  <si>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</si>
  <si>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</si>
  <si>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</si>
  <si>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</si>
  <si>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</si>
  <si>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</si>
  <si>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</si>
  <si>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</si>
  <si>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</si>
  <si>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</si>
  <si>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</si>
  <si>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</si>
  <si>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</si>
  <si>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</si>
  <si>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</si>
  <si>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</si>
  <si>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</si>
  <si>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</si>
  <si>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</si>
  <si>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</si>
  <si>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</si>
  <si>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</si>
  <si>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</si>
  <si>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</si>
  <si>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</si>
  <si>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</si>
  <si>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</si>
  <si>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</si>
  <si>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</si>
  <si>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</si>
  <si>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</si>
  <si>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</si>
  <si>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</si>
  <si>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</si>
  <si>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</si>
  <si>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</si>
  <si>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</si>
  <si>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</si>
  <si>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</si>
  <si>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</si>
  <si>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</si>
  <si>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</si>
  <si>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</si>
  <si>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</si>
  <si>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</si>
  <si>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</si>
  <si>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</si>
  <si>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</si>
  <si>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</si>
  <si>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</si>
  <si>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</si>
  <si>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</si>
  <si>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</si>
  <si>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</si>
  <si>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</si>
  <si>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</si>
  <si>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</si>
  <si>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</si>
  <si>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</si>
  <si>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</si>
  <si>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</si>
  <si>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</si>
  <si>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</si>
  <si>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</si>
  <si>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</si>
  <si>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</si>
  <si>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</si>
  <si>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</si>
  <si>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</si>
  <si>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</si>
  <si>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</si>
  <si>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</si>
  <si>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</si>
  <si>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</si>
  <si>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</si>
  <si>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</si>
  <si>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</si>
  <si>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</si>
  <si>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</si>
  <si>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</si>
  <si>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</si>
  <si>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</si>
  <si>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</si>
  <si>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</si>
  <si>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</si>
  <si>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</si>
  <si>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</si>
  <si>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</si>
  <si>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</si>
  <si>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</si>
  <si>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</si>
  <si>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</si>
  <si>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</si>
  <si>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</si>
  <si>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</si>
  <si>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</si>
  <si>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</si>
  <si>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</si>
  <si>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</si>
  <si>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</si>
  <si>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</si>
  <si>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</si>
  <si>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</si>
  <si>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</si>
  <si>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</si>
  <si>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</si>
  <si>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</si>
  <si>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</si>
  <si>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</si>
  <si>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</si>
  <si>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</si>
  <si>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</si>
  <si>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</si>
  <si>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</si>
  <si>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</si>
  <si>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</si>
  <si>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</si>
  <si>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</si>
  <si>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</si>
  <si>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</si>
  <si>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</si>
  <si>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</si>
  <si>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</si>
  <si>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</si>
  <si>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</si>
  <si>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</si>
  <si>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</si>
  <si>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</si>
  <si>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</si>
  <si>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</si>
  <si>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</si>
  <si>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</si>
  <si>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</si>
  <si>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</si>
  <si>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</si>
  <si>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</si>
  <si>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</si>
  <si>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</si>
  <si>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</si>
  <si>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</si>
  <si>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</si>
  <si>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</si>
  <si>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</si>
  <si>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</si>
  <si>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</si>
  <si>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</si>
  <si>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</si>
  <si>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</si>
  <si>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</si>
  <si>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</si>
  <si>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</si>
  <si>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</si>
  <si>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</si>
  <si>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</si>
  <si>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</si>
  <si>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</si>
  <si>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</si>
  <si>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</si>
  <si>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</si>
  <si>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</si>
  <si>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</si>
  <si>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</si>
  <si>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</si>
  <si>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</si>
  <si>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</si>
  <si>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</si>
  <si>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</si>
  <si>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</si>
  <si>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</si>
  <si>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</si>
  <si>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</si>
  <si>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</si>
  <si>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</si>
  <si>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</si>
  <si>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</si>
  <si>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</si>
  <si>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</si>
  <si>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</si>
  <si>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</si>
  <si>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</si>
  <si>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</si>
  <si>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</si>
  <si>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</si>
  <si>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</si>
  <si>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</si>
  <si>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</si>
  <si>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</si>
  <si>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</si>
  <si>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</si>
  <si>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</si>
  <si>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</si>
  <si>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</si>
  <si>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</si>
  <si>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</si>
  <si>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</si>
  <si>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</si>
  <si>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</si>
  <si>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</si>
  <si>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</si>
  <si>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</si>
  <si>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</si>
  <si>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</si>
  <si>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</si>
  <si>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</si>
  <si>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</si>
  <si>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</si>
  <si>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</si>
  <si>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</si>
  <si>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</si>
  <si>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</si>
  <si>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</si>
  <si>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</si>
  <si>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</si>
  <si>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</si>
  <si>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</si>
  <si>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</si>
  <si>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</si>
  <si>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</si>
  <si>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</si>
  <si>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</si>
  <si>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</si>
  <si>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</si>
  <si>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</si>
  <si>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</si>
  <si>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</si>
  <si>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</si>
  <si>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</si>
  <si>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</si>
  <si>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</si>
  <si>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</si>
  <si>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</si>
  <si>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</si>
  <si>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</si>
  <si>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</si>
  <si>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</si>
  <si>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</si>
  <si>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</si>
  <si>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</si>
  <si>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</si>
  <si>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</si>
  <si>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</si>
  <si>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</si>
  <si>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</si>
  <si>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</si>
  <si>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</si>
  <si>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</si>
  <si>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</si>
  <si>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</si>
  <si>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</si>
  <si>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</si>
  <si>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</si>
  <si>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</si>
  <si>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</si>
  <si>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</si>
  <si>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</si>
  <si>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</si>
  <si>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</si>
  <si>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</si>
  <si>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</si>
  <si>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</si>
  <si>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</si>
  <si>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</si>
  <si>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</si>
  <si>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</si>
  <si>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</si>
  <si>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</si>
  <si>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</si>
  <si>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</si>
  <si>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</si>
  <si>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</si>
  <si>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</si>
  <si>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</si>
  <si>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</si>
  <si>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</si>
  <si>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</si>
  <si>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</si>
  <si>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</si>
  <si>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</si>
  <si>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</si>
  <si>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</si>
  <si>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</si>
  <si>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</si>
  <si>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</si>
  <si>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</si>
  <si>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</si>
  <si>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</si>
  <si>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</si>
  <si>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</si>
  <si>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</si>
  <si>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</si>
  <si>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</si>
  <si>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</si>
  <si>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</si>
  <si>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</si>
  <si>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</si>
  <si>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</si>
  <si>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</si>
  <si>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</si>
  <si>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</si>
  <si>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</si>
  <si>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</si>
  <si>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</si>
  <si>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</si>
  <si>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</si>
  <si>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</si>
  <si>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</si>
  <si>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</si>
  <si>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</si>
  <si>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</si>
  <si>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</si>
  <si>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</si>
  <si>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</si>
  <si>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</si>
  <si>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</si>
  <si>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</si>
  <si>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</si>
  <si>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</si>
  <si>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</si>
  <si>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</si>
  <si>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</si>
  <si>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</si>
  <si>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</si>
  <si>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</si>
  <si>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</si>
  <si>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</si>
  <si>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</si>
  <si>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</si>
  <si>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</si>
  <si>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</si>
  <si>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</si>
  <si>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</si>
  <si>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</si>
  <si>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</si>
  <si>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</si>
  <si>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</si>
  <si>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</si>
  <si>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</si>
  <si>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</si>
  <si>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</si>
  <si>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</si>
  <si>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</si>
  <si>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</si>
  <si>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</si>
  <si>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</si>
  <si>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</si>
  <si>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</si>
  <si>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</si>
  <si>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</si>
  <si>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</si>
  <si>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</si>
  <si>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</si>
  <si>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</si>
  <si>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</si>
  <si>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</si>
  <si>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</si>
  <si>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</si>
  <si>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</si>
  <si>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</si>
  <si>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</si>
  <si>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</si>
  <si>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</si>
  <si>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</si>
  <si>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</si>
  <si>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</si>
  <si>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</si>
  <si>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</si>
  <si>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</si>
  <si>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</si>
  <si>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</si>
  <si>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</si>
  <si>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</si>
  <si>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</si>
  <si>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</si>
  <si>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</si>
  <si>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</si>
  <si>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</si>
  <si>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</si>
  <si>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</si>
  <si>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</si>
  <si>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</si>
  <si>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</si>
  <si>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</si>
  <si>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</si>
  <si>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</si>
  <si>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</si>
  <si>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</si>
  <si>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</si>
  <si>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</si>
  <si>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</si>
  <si>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</si>
  <si>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</si>
  <si>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</si>
  <si>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</si>
  <si>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</si>
  <si>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</si>
  <si>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</si>
  <si>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</si>
  <si>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</si>
  <si>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</si>
  <si>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</si>
  <si>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</si>
  <si>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</si>
  <si>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</si>
  <si>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</si>
  <si>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</si>
  <si>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</si>
  <si>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</si>
  <si>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</si>
  <si>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</si>
  <si>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</si>
  <si>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</si>
  <si>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</si>
  <si>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</si>
  <si>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</si>
  <si>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</si>
  <si>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</si>
  <si>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</si>
  <si>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</si>
  <si>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</si>
  <si>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</si>
  <si>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</si>
  <si>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</si>
  <si>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</si>
  <si>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</si>
  <si>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</si>
  <si>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</si>
  <si>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</si>
  <si>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</si>
  <si>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</si>
  <si>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</si>
  <si>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</si>
  <si>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</si>
  <si>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</si>
  <si>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</si>
  <si>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</si>
  <si>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</si>
  <si>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</si>
  <si>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</si>
  <si>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</si>
  <si>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</si>
  <si>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</si>
  <si>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</si>
  <si>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</si>
  <si>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</si>
  <si>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</si>
  <si>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</si>
  <si>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</si>
  <si>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</si>
  <si>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</si>
  <si>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</si>
  <si>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</si>
  <si>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</si>
  <si>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</si>
  <si>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</si>
  <si>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</si>
  <si>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</si>
  <si>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</si>
  <si>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</si>
  <si>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</si>
  <si>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</si>
  <si>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</si>
  <si>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</si>
  <si>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</si>
  <si>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</si>
  <si>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</si>
  <si>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</si>
  <si>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</si>
  <si>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</si>
  <si>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</si>
  <si>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</si>
  <si>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</si>
  <si>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</si>
  <si>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</si>
  <si>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</si>
  <si>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</si>
  <si>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</si>
  <si>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</si>
  <si>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</si>
  <si>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</si>
  <si>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</si>
  <si>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</si>
  <si>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</si>
  <si>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</si>
  <si>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</si>
  <si>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</si>
  <si>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</si>
  <si>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</si>
  <si>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</si>
  <si>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</si>
  <si>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</si>
  <si>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</si>
  <si>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</si>
  <si>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</si>
  <si>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</si>
  <si>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</si>
  <si>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</si>
  <si>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</si>
  <si>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</si>
  <si>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</si>
  <si>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</si>
  <si>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</si>
  <si>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</si>
  <si>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</si>
  <si>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</si>
  <si>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</si>
  <si>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</si>
  <si>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</si>
  <si>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</si>
  <si>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</si>
  <si>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</si>
  <si>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</si>
  <si>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</si>
  <si>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</si>
  <si>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</si>
  <si>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</si>
  <si>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</si>
  <si>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</si>
  <si>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</si>
  <si>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</si>
  <si>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</si>
  <si>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</si>
  <si>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</si>
  <si>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</si>
  <si>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</si>
  <si>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</si>
  <si>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</si>
  <si>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</si>
  <si>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</si>
  <si>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</si>
  <si>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</si>
  <si>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</si>
  <si>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</si>
  <si>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</si>
  <si>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</si>
  <si>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</si>
  <si>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</si>
  <si>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</si>
  <si>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</si>
  <si>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</si>
  <si>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</si>
  <si>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</si>
  <si>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</si>
  <si>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</si>
  <si>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</si>
  <si>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</si>
  <si>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</si>
  <si>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</si>
  <si>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</si>
  <si>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</si>
  <si>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</si>
  <si>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</si>
  <si>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</si>
  <si>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</si>
  <si>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</si>
  <si>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</si>
  <si>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</si>
  <si>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</si>
  <si>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</si>
  <si>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</si>
  <si>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</si>
  <si>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</si>
  <si>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</si>
  <si>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</si>
  <si>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</si>
  <si>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</si>
  <si>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</si>
  <si>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</si>
  <si>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</si>
  <si>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</si>
  <si>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</si>
  <si>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</si>
  <si>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</si>
  <si>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</si>
  <si>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</si>
  <si>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</si>
  <si>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</si>
  <si>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</si>
  <si>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</si>
  <si>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</si>
  <si>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</si>
  <si>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</si>
  <si>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</si>
  <si>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</si>
  <si>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</si>
  <si>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</si>
  <si>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</si>
  <si>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</si>
  <si>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</si>
  <si>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</si>
  <si>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</si>
  <si>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</si>
  <si>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</si>
  <si>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</si>
  <si>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</si>
  <si>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</si>
  <si>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</si>
  <si>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</si>
  <si>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</si>
  <si>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</si>
  <si>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</si>
  <si>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</si>
  <si>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</si>
  <si>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</si>
  <si>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</si>
  <si>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</si>
  <si>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</si>
  <si>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</si>
  <si>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</si>
  <si>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</si>
  <si>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</si>
  <si>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</si>
  <si>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</si>
  <si>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</si>
  <si>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</si>
  <si>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</si>
  <si>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</si>
  <si>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</si>
  <si>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</si>
  <si>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</si>
  <si>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</si>
  <si>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</si>
  <si>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</si>
  <si>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</si>
  <si>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</si>
  <si>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</si>
  <si>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</si>
  <si>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</si>
  <si>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</si>
  <si>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</si>
  <si>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</si>
  <si>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</si>
  <si>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</si>
  <si>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</si>
  <si>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</si>
  <si>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</si>
  <si>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</si>
  <si>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</si>
  <si>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</si>
  <si>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</si>
  <si>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</si>
  <si>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</si>
  <si>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</si>
  <si>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</si>
  <si>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</si>
  <si>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</si>
  <si>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</si>
  <si>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</si>
  <si>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</si>
  <si>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</si>
  <si>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</si>
  <si>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</si>
  <si>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</si>
  <si>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</si>
  <si>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</si>
  <si>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</si>
  <si>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</si>
  <si>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</si>
  <si>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</si>
  <si>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</si>
  <si>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</si>
  <si>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</si>
  <si>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</si>
  <si>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</si>
  <si>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</si>
  <si>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</si>
  <si>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</si>
  <si>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</si>
  <si>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</si>
  <si>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</si>
  <si>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</si>
  <si>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</si>
  <si>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</si>
  <si>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</si>
  <si>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</si>
  <si>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</si>
  <si>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</si>
  <si>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</si>
  <si>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</si>
  <si>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</si>
  <si>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</si>
  <si>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</si>
  <si>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</si>
  <si>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</si>
  <si>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</si>
  <si>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</si>
  <si>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</si>
  <si>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</si>
  <si>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</si>
  <si>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</si>
  <si>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</si>
  <si>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</si>
  <si>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</si>
  <si>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</si>
  <si>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</si>
  <si>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</si>
  <si>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</si>
  <si>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</si>
  <si>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</si>
  <si>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</si>
  <si>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</si>
  <si>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</si>
  <si>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</si>
  <si>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</si>
  <si>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</si>
  <si>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</si>
  <si>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</si>
  <si>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</si>
  <si>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</si>
  <si>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</si>
  <si>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</si>
  <si>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</si>
  <si>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</si>
  <si>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</si>
  <si>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</si>
  <si>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</si>
  <si>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</si>
  <si>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</si>
  <si>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</si>
  <si>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</si>
  <si>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</si>
  <si>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</si>
  <si>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</si>
  <si>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</si>
  <si>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</si>
  <si>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</si>
  <si>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</si>
  <si>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</si>
  <si>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</si>
  <si>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</si>
  <si>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</si>
  <si>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</si>
  <si>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</si>
  <si>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</si>
  <si>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</si>
  <si>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</si>
  <si>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</si>
  <si>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</si>
  <si>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</si>
  <si>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</si>
  <si>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</si>
  <si>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</si>
  <si>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</si>
  <si>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</si>
  <si>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</si>
  <si>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</si>
  <si>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</si>
  <si>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</si>
  <si>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</si>
  <si>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</si>
  <si>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</si>
  <si>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</si>
  <si>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</si>
  <si>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</si>
  <si>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</si>
  <si>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</si>
  <si>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</si>
  <si>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</si>
  <si>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</si>
  <si>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</si>
  <si>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</si>
  <si>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</si>
  <si>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</si>
  <si>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</si>
  <si>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</si>
  <si>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</si>
  <si>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</si>
  <si>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</si>
  <si>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</si>
  <si>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</si>
  <si>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</si>
  <si>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</si>
  <si>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</si>
  <si>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</si>
  <si>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</si>
  <si>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</si>
  <si>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</si>
  <si>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</si>
  <si>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</si>
  <si>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</si>
  <si>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</si>
  <si>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</si>
  <si>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</si>
  <si>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</si>
  <si>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</si>
  <si>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</si>
  <si>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</si>
  <si>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</si>
  <si>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</si>
  <si>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</si>
  <si>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</si>
  <si>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</si>
  <si>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</si>
  <si>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</si>
  <si>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</si>
  <si>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</si>
  <si>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</si>
  <si>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</si>
  <si>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</si>
  <si>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</si>
  <si>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</si>
  <si>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</si>
  <si>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</si>
  <si>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</si>
  <si>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</si>
  <si>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</si>
  <si>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</si>
  <si>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</si>
  <si>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</si>
  <si>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</si>
  <si>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</si>
  <si>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</si>
  <si>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</si>
  <si>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</si>
  <si>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</si>
  <si>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</si>
  <si>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</si>
  <si>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</si>
  <si>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</si>
  <si>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</si>
  <si>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</si>
  <si>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</si>
  <si>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</si>
  <si>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</si>
  <si>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</si>
  <si>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</si>
  <si>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</si>
  <si>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</si>
  <si>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</si>
  <si>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</si>
  <si>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</si>
  <si>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</si>
  <si>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</si>
  <si>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</si>
  <si>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</si>
  <si>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</si>
  <si>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</si>
  <si>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</si>
  <si>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</si>
  <si>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</si>
  <si>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</si>
  <si>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</si>
  <si>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</si>
  <si>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</si>
  <si>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</si>
  <si>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</si>
  <si>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</si>
  <si>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</si>
  <si>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</si>
  <si>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</si>
  <si>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</si>
  <si>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</si>
  <si>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</si>
  <si>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</si>
  <si>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</si>
  <si>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</si>
  <si>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</si>
  <si>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</si>
  <si>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</si>
  <si>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</si>
  <si>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</si>
  <si>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</si>
  <si>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</si>
  <si>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</si>
  <si>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</si>
  <si>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</si>
  <si>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</si>
  <si>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</si>
  <si>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</si>
  <si>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</si>
  <si>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</si>
  <si>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</si>
  <si>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</si>
  <si>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</si>
  <si>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</si>
  <si>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</si>
  <si>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</si>
  <si>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</si>
  <si>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</si>
  <si>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</si>
  <si>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</si>
  <si>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</si>
  <si>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</si>
  <si>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</si>
  <si>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</si>
  <si>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</si>
  <si>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</si>
  <si>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</si>
  <si>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</si>
  <si>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</si>
  <si>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</si>
  <si>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</si>
  <si>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</si>
  <si>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</si>
  <si>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</si>
  <si>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</si>
  <si>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</si>
  <si>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</si>
  <si>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</si>
  <si>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</si>
  <si>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</si>
  <si>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</si>
  <si>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</si>
  <si>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</si>
  <si>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</si>
  <si>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</si>
  <si>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</si>
  <si>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</si>
  <si>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</si>
  <si>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</si>
  <si>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</si>
  <si>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</si>
  <si>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</si>
  <si>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</si>
  <si>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</si>
  <si>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</si>
  <si>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</si>
  <si>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</si>
  <si>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</si>
  <si>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</si>
  <si>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</si>
  <si>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</si>
  <si>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</si>
  <si>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</si>
  <si>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</si>
  <si>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</si>
  <si>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</si>
  <si>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</si>
  <si>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</si>
  <si>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</si>
  <si>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</si>
  <si>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</si>
  <si>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</si>
  <si>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</si>
  <si>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</si>
  <si>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</si>
  <si>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</si>
  <si>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</si>
  <si>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</si>
  <si>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</si>
  <si>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</si>
  <si>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</si>
  <si>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</si>
  <si>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</si>
  <si>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</si>
  <si>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</si>
  <si>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</si>
  <si>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</si>
  <si>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</si>
  <si>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</si>
  <si>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</si>
  <si>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</si>
  <si>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</si>
  <si>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</si>
  <si>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</si>
  <si>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</si>
  <si>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</si>
  <si>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</si>
  <si>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</si>
  <si>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</si>
  <si>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</si>
  <si>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</si>
  <si>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</si>
  <si>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</si>
  <si>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</si>
  <si>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</si>
  <si>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</si>
  <si>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</si>
  <si>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</si>
  <si>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</si>
  <si>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</si>
  <si>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</si>
  <si>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</si>
  <si>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</si>
  <si>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</si>
  <si>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</si>
  <si>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</si>
  <si>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</si>
  <si>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</si>
  <si>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</si>
  <si>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</si>
  <si>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</si>
  <si>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</si>
  <si>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</si>
  <si>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</si>
  <si>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</si>
  <si>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</si>
  <si>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</si>
  <si>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</si>
  <si>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</si>
  <si>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</si>
  <si>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</si>
  <si>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</si>
  <si>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</si>
  <si>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</si>
  <si>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</si>
  <si>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</si>
  <si>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</si>
  <si>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</si>
  <si>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</si>
  <si>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</si>
  <si>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</si>
  <si>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</si>
  <si>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</si>
  <si>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</si>
  <si>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</si>
  <si>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</si>
  <si>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</si>
  <si>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</si>
  <si>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</si>
  <si>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</si>
  <si>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</si>
  <si>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</si>
  <si>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</si>
  <si>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</si>
  <si>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</si>
  <si>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</si>
  <si>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</si>
  <si>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</si>
  <si>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</si>
  <si>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</si>
  <si>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</si>
  <si>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</si>
  <si>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</si>
  <si>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</si>
  <si>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</si>
  <si>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</si>
  <si>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</si>
  <si>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</si>
  <si>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</si>
  <si>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</si>
  <si>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</si>
  <si>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</si>
  <si>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</si>
  <si>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</si>
  <si>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</si>
  <si>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</si>
  <si>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</si>
  <si>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</si>
  <si>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</si>
  <si>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</si>
  <si>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</si>
  <si>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</si>
  <si>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</si>
  <si>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</si>
  <si>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</si>
  <si>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</si>
  <si>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</si>
  <si>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</si>
  <si>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</si>
  <si>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</si>
  <si>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</si>
  <si>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</si>
  <si>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</si>
  <si>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</si>
  <si>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</si>
  <si>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</si>
  <si>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</si>
  <si>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</si>
  <si>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</si>
  <si>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</si>
  <si>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</si>
  <si>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</si>
  <si>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</si>
  <si>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</si>
  <si>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</si>
  <si>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</si>
  <si>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</si>
  <si>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</si>
  <si>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</si>
  <si>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</si>
  <si>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</si>
  <si>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</si>
  <si>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</si>
  <si>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</si>
  <si>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</si>
  <si>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</si>
  <si>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</si>
  <si>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</si>
  <si>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</si>
  <si>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</si>
  <si>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</si>
  <si>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</si>
  <si>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</si>
  <si>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</si>
  <si>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</si>
  <si>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</si>
  <si>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</si>
  <si>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</si>
  <si>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</si>
  <si>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</si>
  <si>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</si>
  <si>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</si>
  <si>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</si>
  <si>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</si>
  <si>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</si>
  <si>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</si>
  <si>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</si>
  <si>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</si>
  <si>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</si>
  <si>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</si>
  <si>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</si>
  <si>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</si>
  <si>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</si>
  <si>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</si>
  <si>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</si>
  <si>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</si>
  <si>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</si>
  <si>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</si>
  <si>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</si>
  <si>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</si>
  <si>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</si>
  <si>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</si>
  <si>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</si>
  <si>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</si>
  <si>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</si>
  <si>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</si>
  <si>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</si>
  <si>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</si>
  <si>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</si>
  <si>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</si>
  <si>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</si>
  <si>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</si>
  <si>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</si>
  <si>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</si>
  <si>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</si>
  <si>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</si>
  <si>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</si>
  <si>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</si>
  <si>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</si>
  <si>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</si>
  <si>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</si>
  <si>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</si>
  <si>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</si>
  <si>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</si>
  <si>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</si>
  <si>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</si>
  <si>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</si>
  <si>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</si>
  <si>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</si>
  <si>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</si>
  <si>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</si>
  <si>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</si>
  <si>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</si>
  <si>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</si>
  <si>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</si>
  <si>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</si>
  <si>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</si>
  <si>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</si>
  <si>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</si>
  <si>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</si>
  <si>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</si>
  <si>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</si>
  <si>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</si>
  <si>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</si>
  <si>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</si>
  <si>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</si>
  <si>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</si>
  <si>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</si>
  <si>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</si>
  <si>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</si>
  <si>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</si>
  <si>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</si>
  <si>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</si>
  <si>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</si>
  <si>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</si>
  <si>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</si>
  <si>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</si>
  <si>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</si>
  <si>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</si>
  <si>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</si>
  <si>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</si>
  <si>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</si>
  <si>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</si>
  <si>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</si>
  <si>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</si>
  <si>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</si>
  <si>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</si>
  <si>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</si>
  <si>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</si>
  <si>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</si>
  <si>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</si>
  <si>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</si>
  <si>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</si>
  <si>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</si>
  <si>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</si>
  <si>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</si>
  <si>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</si>
  <si>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</si>
  <si>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</si>
  <si>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</si>
  <si>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</si>
  <si>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</si>
  <si>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</si>
  <si>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</si>
  <si>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</si>
  <si>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</si>
  <si>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</si>
  <si>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</si>
  <si>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</si>
  <si>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</si>
  <si>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</si>
  <si>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</si>
  <si>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</si>
  <si>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</si>
  <si>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</si>
  <si>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</si>
  <si>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</si>
  <si>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</si>
  <si>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</si>
  <si>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</si>
  <si>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</si>
  <si>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</si>
  <si>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</si>
  <si>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</si>
  <si>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</si>
  <si>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</si>
  <si>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</si>
  <si>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</si>
  <si>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</si>
  <si>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</si>
  <si>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</si>
  <si>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</si>
  <si>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</si>
  <si>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</si>
  <si>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</si>
  <si>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</si>
  <si>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</si>
  <si>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</si>
  <si>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</si>
  <si>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</si>
  <si>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</si>
  <si>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</si>
  <si>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</si>
  <si>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</si>
  <si>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</si>
  <si>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</si>
  <si>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</si>
  <si>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</si>
  <si>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</si>
  <si>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</si>
  <si>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</si>
  <si>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</si>
  <si>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</si>
  <si>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</si>
  <si>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</si>
  <si>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</si>
  <si>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</si>
  <si>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</si>
  <si>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</si>
  <si>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</si>
  <si>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</si>
  <si>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</si>
  <si>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</si>
  <si>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</si>
  <si>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</si>
  <si>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</si>
  <si>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</si>
  <si>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</si>
  <si>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</si>
  <si>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</si>
  <si>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</si>
  <si>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</si>
  <si>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</si>
  <si>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</si>
  <si>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</si>
  <si>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</si>
  <si>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</si>
  <si>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</si>
  <si>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</si>
  <si>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</si>
  <si>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</si>
  <si>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</si>
  <si>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</si>
  <si>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</si>
  <si>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</si>
  <si>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</si>
  <si>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</si>
  <si>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</si>
  <si>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</si>
  <si>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</si>
  <si>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</si>
  <si>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</si>
  <si>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</si>
  <si>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</si>
  <si>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</si>
  <si>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</si>
  <si>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</si>
  <si>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</si>
  <si>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</si>
  <si>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</si>
  <si>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</si>
  <si>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</si>
  <si>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</si>
  <si>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</si>
  <si>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</si>
  <si>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</si>
  <si>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</si>
  <si>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</si>
  <si>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</si>
  <si>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</si>
  <si>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</si>
  <si>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</si>
  <si>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</si>
  <si>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</si>
  <si>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</si>
  <si>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</si>
  <si>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</si>
  <si>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</si>
  <si>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</si>
  <si>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</si>
  <si>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</si>
  <si>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</si>
  <si>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</si>
  <si>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</si>
  <si>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</si>
  <si>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</si>
  <si>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</si>
  <si>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</si>
  <si>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</si>
  <si>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</si>
  <si>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</si>
  <si>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</si>
  <si>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</si>
  <si>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</si>
  <si>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</si>
  <si>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</si>
  <si>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</si>
  <si>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</si>
  <si>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</si>
  <si>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</si>
  <si>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</si>
  <si>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</si>
  <si>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</si>
  <si>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</si>
  <si>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</si>
  <si>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</si>
  <si>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</si>
  <si>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</si>
  <si>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</si>
  <si>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</si>
  <si>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</si>
  <si>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</si>
  <si>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</si>
  <si>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</si>
  <si>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</si>
  <si>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</si>
  <si>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</si>
  <si>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</si>
  <si>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</si>
  <si>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</si>
  <si>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</si>
  <si>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</si>
  <si>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</si>
  <si>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</si>
  <si>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</si>
  <si>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</si>
  <si>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</si>
  <si>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</si>
  <si>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</si>
  <si>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</si>
  <si>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</si>
  <si>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</si>
  <si>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</si>
  <si>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</si>
  <si>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</si>
  <si>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</si>
  <si>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</si>
  <si>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</si>
  <si>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</si>
  <si>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</si>
  <si>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</si>
  <si>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</si>
  <si>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</si>
  <si>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</si>
  <si>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</si>
  <si>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</si>
  <si>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</si>
  <si>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</si>
  <si>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</si>
  <si>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</si>
  <si>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</si>
  <si>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</si>
  <si>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</si>
  <si>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</si>
  <si>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</si>
  <si>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</si>
  <si>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</si>
  <si>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</si>
  <si>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</si>
  <si>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</si>
  <si>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</si>
  <si>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</si>
  <si>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</si>
  <si>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</si>
  <si>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</si>
  <si>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</si>
  <si>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</si>
  <si>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</si>
  <si>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</si>
  <si>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</si>
  <si>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</si>
  <si>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</si>
  <si>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</si>
  <si>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</si>
  <si>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</si>
  <si>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</si>
  <si>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</si>
  <si>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</si>
  <si>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</si>
  <si>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</si>
  <si>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</si>
  <si>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</si>
  <si>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</si>
  <si>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</si>
  <si>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</si>
  <si>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</si>
  <si>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</si>
  <si>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</si>
  <si>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</si>
  <si>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</si>
  <si>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</si>
  <si>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</si>
  <si>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</si>
  <si>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</si>
  <si>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</si>
  <si>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</si>
  <si>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</si>
  <si>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</si>
  <si>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</si>
  <si>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</si>
  <si>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</si>
  <si>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</si>
  <si>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</si>
  <si>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</si>
  <si>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</si>
  <si>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</si>
  <si>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</si>
  <si>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</si>
  <si>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</si>
  <si>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</si>
  <si>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</si>
  <si>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</si>
  <si>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</si>
  <si>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</si>
  <si>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</si>
  <si>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</si>
  <si>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</si>
  <si>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</si>
  <si>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</si>
  <si>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</si>
  <si>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</si>
  <si>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</si>
  <si>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</si>
  <si>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</si>
  <si>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</si>
  <si>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</si>
  <si>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</si>
  <si>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</si>
  <si>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</si>
  <si>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</si>
  <si>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</si>
  <si>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</si>
  <si>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</si>
  <si>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</si>
  <si>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</si>
  <si>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</si>
  <si>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</si>
  <si>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</si>
  <si>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</si>
  <si>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</si>
  <si>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</si>
  <si>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</si>
  <si>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</si>
  <si>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</si>
  <si>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</si>
  <si>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</si>
  <si>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</si>
  <si>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</si>
  <si>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</si>
  <si>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</si>
  <si>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</si>
  <si>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</si>
  <si>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</si>
  <si>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</si>
  <si>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</si>
  <si>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</si>
  <si>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</si>
  <si>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</si>
  <si>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</si>
  <si>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</si>
  <si>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</si>
  <si>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</si>
  <si>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</si>
  <si>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</si>
  <si>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</si>
  <si>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</si>
  <si>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</si>
  <si>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</si>
  <si>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</si>
  <si>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</si>
  <si>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</si>
  <si>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</si>
  <si>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</si>
  <si>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</si>
  <si>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</si>
  <si>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</si>
  <si>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</si>
  <si>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</si>
  <si>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</si>
  <si>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</si>
  <si>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</si>
  <si>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</si>
  <si>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</si>
  <si>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</si>
  <si>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</si>
  <si>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</si>
  <si>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</si>
  <si>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</si>
  <si>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</si>
  <si>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</si>
  <si>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</si>
  <si>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</si>
  <si>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</si>
  <si>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</si>
  <si>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</si>
  <si>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</si>
  <si>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</si>
  <si>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</si>
  <si>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</si>
  <si>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</si>
  <si>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</si>
  <si>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</si>
  <si>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</si>
  <si>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</si>
  <si>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</si>
  <si>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</si>
  <si>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</si>
  <si>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</si>
  <si>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</si>
  <si>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</si>
  <si>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</si>
  <si>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</si>
  <si>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</si>
  <si>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</si>
  <si>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</si>
  <si>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</si>
  <si>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</si>
  <si>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</si>
  <si>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</si>
  <si>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</si>
  <si>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</si>
  <si>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</si>
  <si>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</si>
  <si>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</si>
  <si>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</si>
  <si>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</si>
  <si>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</si>
  <si>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</si>
  <si>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</si>
  <si>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</si>
  <si>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</si>
  <si>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</si>
  <si>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</si>
  <si>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</si>
  <si>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</si>
  <si>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</si>
  <si>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</si>
  <si>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</si>
  <si>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</si>
  <si>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</si>
  <si>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</si>
  <si>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</si>
  <si>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</si>
  <si>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</si>
  <si>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</si>
  <si>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</si>
  <si>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</si>
  <si>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</si>
  <si>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</si>
  <si>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</si>
  <si>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</si>
  <si>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</si>
  <si>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</si>
  <si>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</si>
  <si>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</si>
  <si>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</si>
  <si>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</si>
  <si>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</si>
  <si>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</si>
  <si>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</si>
  <si>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</si>
  <si>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</si>
  <si>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</si>
  <si>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</si>
  <si>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</si>
  <si>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</si>
  <si>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</si>
  <si>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</si>
  <si>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</si>
  <si>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</si>
  <si>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</si>
  <si>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</si>
  <si>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</si>
  <si>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</si>
  <si>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</si>
  <si>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</si>
  <si>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</si>
  <si>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</si>
  <si>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</si>
  <si>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</si>
  <si>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</si>
  <si>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</si>
  <si>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</si>
  <si>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</si>
  <si>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</si>
  <si>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</si>
  <si>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</si>
  <si>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</si>
  <si>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</si>
  <si>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</si>
  <si>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</si>
  <si>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</si>
  <si>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</si>
  <si>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</si>
  <si>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</si>
  <si>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</si>
  <si>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</si>
  <si>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</si>
  <si>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</si>
  <si>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</si>
  <si>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</si>
  <si>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</si>
  <si>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</si>
  <si>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</si>
  <si>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</si>
  <si>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</si>
  <si>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</si>
  <si>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</si>
  <si>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</si>
  <si>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</si>
  <si>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</si>
  <si>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</si>
  <si>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</si>
  <si>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</si>
  <si>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</si>
  <si>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</si>
  <si>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</si>
  <si>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</si>
  <si>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</si>
  <si>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</si>
  <si>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</si>
  <si>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</si>
  <si>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</si>
  <si>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</si>
  <si>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</si>
  <si>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</si>
  <si>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</si>
  <si>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</si>
  <si>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</si>
  <si>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</si>
  <si>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</si>
  <si>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</si>
  <si>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</si>
  <si>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</si>
  <si>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</si>
  <si>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</si>
  <si>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</si>
  <si>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</si>
  <si>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</si>
  <si>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</si>
  <si>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</si>
  <si>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</si>
  <si>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</si>
  <si>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</si>
  <si>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</si>
  <si>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</si>
  <si>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</si>
  <si>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</si>
  <si>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</si>
  <si>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</si>
  <si>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</si>
  <si>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</si>
  <si>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</si>
  <si>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</si>
  <si>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</si>
  <si>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</si>
  <si>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</si>
  <si>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</si>
  <si>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</si>
  <si>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</si>
  <si>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</si>
  <si>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</si>
  <si>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</si>
  <si>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</si>
  <si>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</si>
  <si>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</si>
  <si>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</si>
  <si>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</si>
  <si>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</si>
  <si>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</si>
  <si>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</si>
  <si>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</si>
  <si>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</si>
  <si>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</si>
  <si>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</si>
  <si>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</si>
  <si>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</si>
  <si>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</si>
  <si>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</si>
  <si>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</si>
  <si>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</si>
  <si>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</si>
  <si>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</si>
  <si>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</si>
  <si>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</si>
  <si>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</si>
  <si>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</si>
  <si>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</si>
  <si>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</si>
  <si>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</si>
  <si>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</si>
  <si>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</si>
  <si>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</si>
  <si>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</si>
  <si>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</si>
  <si>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</si>
  <si>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</si>
  <si>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</si>
  <si>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</si>
  <si>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</si>
  <si>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</si>
  <si>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</si>
  <si>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</si>
  <si>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</si>
  <si>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</si>
  <si>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</si>
  <si>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</si>
  <si>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</si>
  <si>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</si>
  <si>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</si>
  <si>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</si>
  <si>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</si>
  <si>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</si>
  <si>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</si>
  <si>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</si>
  <si>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</si>
  <si>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</si>
  <si>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</si>
  <si>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</si>
  <si>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</si>
  <si>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</si>
  <si>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</si>
  <si>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</si>
  <si>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</si>
  <si>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</si>
  <si>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</si>
  <si>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</si>
  <si>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</si>
  <si>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</si>
  <si>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</si>
  <si>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</si>
  <si>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</si>
  <si>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</si>
  <si>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</si>
  <si>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</si>
  <si>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</si>
  <si>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</si>
  <si>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</si>
  <si>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</si>
  <si>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</si>
  <si>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</si>
  <si>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</si>
  <si>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</si>
  <si>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</si>
  <si>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</si>
  <si>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</si>
  <si>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</si>
  <si>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</si>
  <si>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</si>
  <si>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</si>
  <si>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</si>
  <si>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</si>
  <si>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</si>
  <si>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</si>
  <si>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</si>
  <si>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</si>
  <si>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</si>
  <si>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</si>
  <si>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</si>
  <si>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</si>
  <si>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</si>
  <si>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</si>
  <si>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</si>
  <si>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</si>
  <si>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</si>
  <si>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</si>
  <si>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</si>
  <si>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</si>
  <si>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</si>
  <si>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</si>
  <si>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</si>
  <si>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</si>
  <si>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</si>
  <si>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</si>
  <si>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</si>
  <si>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</si>
  <si>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</si>
  <si>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</si>
  <si>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</si>
  <si>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</si>
  <si>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85 km</t>
  </si>
  <si>
    <t>PCM-20251203-00000404</t>
  </si>
  <si>
    <t>access issue, site located at militry base, team try to access at 9 AM</t>
  </si>
  <si>
    <t>PCM-20251203-00000464</t>
  </si>
  <si>
    <t xml:space="preserve">EM team need 100 min </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</si>
  <si>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</si>
  <si>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</si>
  <si>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</si>
  <si>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</si>
  <si>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</si>
  <si>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120 Min</t>
  </si>
  <si>
    <t>PCM-20251203-00000607</t>
  </si>
  <si>
    <t>EM team on the way need 50 Min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</si>
  <si>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</si>
  <si>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</si>
  <si>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</si>
  <si>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</si>
  <si>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</si>
  <si>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</si>
  <si>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</si>
  <si>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</si>
  <si>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</si>
  <si>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PCM-20251203-00000567</t>
  </si>
  <si>
    <t>EM team on the way: 60 min</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</si>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</sst>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xf numFmtId="0" fontId="25" fillId="8"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331.43789942129661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45994.386325347223</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45994.386325347223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45994.386325347223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45994.386325347223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45994.386325347223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45994.386325347223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45994.386325347223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45994.386325347223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45994.386325347223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45994.386325347223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45994.386325347223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45994.386325347223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45994.386325347223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45994.386325347223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45994.386325347223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45994.386325347223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45994.386325347223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45994.386325347223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45994.386325347223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45994.386325347223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45994.386325347223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45994.386325347223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45994.386325347223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45994.386325347223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45994.386325347223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45994.386325347223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45994.386325347223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45994.386325347223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45994.386325347223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45994.386325347223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45994.386325347223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45994.386325347223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45994.386325347223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45994.386325347223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45994.386325347223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45994.386325347223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45994.386325347223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45994.386325347223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45994.386325347223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45994.386325347223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45994.386325347223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45994.386325347223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45994.386325347223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45994.386325347223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45994.386325347223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45994.386325347223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45994.386325347223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45994.386325347223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45994.386325347223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45994.386325347223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45994.386325347223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45994.386325347223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45994.386325347223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45994.386325347223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45994.386325347223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45994.386325347223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45994.386325347223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45994.386325347223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45994.386325347223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45994.386325347223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45994.386325347223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45994.386325347223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45994.386325347223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45994.386325347223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45994.386325347223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45994.386325347223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45994.386325347223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45994.386325347223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45994.386325347223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45994.386325347223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45994.386325347223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45994.386325347223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45994.386325347223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45994.386325347223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45994.386325347223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45994.386325347223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45994.386325347223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45994.386325347223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45994.386325347223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45994.386325347223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45994.386325347223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45994.386325347223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45994.386325347223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45994.386325347223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45994.386325347223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45994.386325347223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45994.386325347223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45994.386325347223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45994.386325347223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45994.386325347223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45994.386325347223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45994.386325347223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45994.386325347223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45994.386325347223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45994.386325347223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45994.386325347223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45994.386325347223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45994.386325347223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45994.386325347223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45994.386325347223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45994.386325347223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45994.386325347223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45994.386325347223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45994.386325347223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45994.386325347223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45994.386325347223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45994.386325347223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45994.386325347223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45994.386325347223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45994.386325347223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45994.386325347223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45994.386325347223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45994.386325347223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45994.386325347223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45994.386325347223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45994.386325347223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45994.386325347223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45994.386325347223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45994.386325347223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45994.386325347223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45994.386325347223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45994.386325347223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45994.386325347223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45994.386325347223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45994.386325347223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45994.386325347223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45994.386325347223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45994.386325347223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45994.386325347223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45994.386325347223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45994.386325347223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45994.386325347223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45994.386325347223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45994.386325347223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45994.386325347223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45994.386325347223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45994.386325347223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45994.386325347223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45994.386325347223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45994.386325347223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45994.386325347223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45994.386325347223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45994.386325347223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45994.386325347223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45994.386325347223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45994.386325347223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45994.386325347223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45994.386325347223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45994.386325347223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45994.386325347223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45994.386325347223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45994.386325347223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45994.386325347223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45994.386325347223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45994.386325347223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45994.386325347223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45994.386325347223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45994.386325347223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45994.386325347223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45994.386325347223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45994.386325347223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45994.386325347223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45994.386325347223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45994.386325347223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45994.386325347223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45994.386325347223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45994.386325347223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45994.386325347223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45994.386325347223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45994.386325347223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45994.386325347223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45994.386325347223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45994.386325347223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45994.386325347223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45994.386325347223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45994.386325347223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45994.386325347223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45994.386325347223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45994.386325347223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45994.386325347223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45994.386325347223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45994.386325347223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45994.386325347223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45994.386325347223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45994.386325347223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45994.386325347223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45994.386325347223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45994.386325347223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45994.386325347223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45994.386325347223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45994.386325347223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45994.386325347223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45994.386325347223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45994.386325347223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45994.386325347223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45994.386325347223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45994.386325347223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45994.386325347223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45994.386325347223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45994.386325347223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45994.386325347223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45994.386325347223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45994.386325347223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45994.386325347223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45994.386325347223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45994.386325347223</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5B57F00-6370-486F-B55F-70A1254F8E6A}"/>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169.38648738426127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9.9989063657412771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3.3350810183037538E-2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45994.386325347223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45994.386325347223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45994.386325347223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45994.386325347223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45994.386325347223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45994.386325347223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45994.386325347223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45994.386325347223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45994.386325347223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45994.386325347223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45994.386325347223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45994.386325347223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45994.386325347223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45994.386325347223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45994.386325347223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45994.386325347223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45994.386325347223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45994.386325347223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45994.386325347223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45994.386325347223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45994.386325347223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45994.386325347223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45994.386325347223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45994.386325347223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45994.386325347223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45994.386325347223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45994.386325347223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45994.386325347223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45994.386325347223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45994.386325347223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45994.386325347223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45994.386325347223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45994.386325347223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45994.386325347223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45994.386325347223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58" t="s">
        <v>11115</v>
      </c>
      <c r="E2" s="18" t="s">
        <v>39106</v>
      </c>
      <c r="F2" s="20">
        <v>45994.276666666665</v>
      </c>
      <c r="G2" s="21">
        <f t="shared" ref="G2:G22" ca="1" si="0">IFERROR(NOW()-F2,"-")</f>
        <v>0.10965868055791361</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7.6730439817765728E-2</v>
      </c>
      <c r="H3" s="153">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45994.386325347223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45994.386325347223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45994.386325347223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45994.386325347223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45994.386325347223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45994.386325347223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45994.386325347223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45994.386325347223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45994.386325347223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45994.386325347223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45994.386325347223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45994.386325347223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45994.386325347223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45994.386325347223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45994.386325347223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45994.386325347223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45994.386325347223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45994.386325347223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45994.386325347223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45994.386325347223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45994.386325347223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45994.386325347223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45994.386325347223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45994.386325347223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45994.386325347223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45994.386325347223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45994.386325347223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45994.386325347223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45994.386325347223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45994.386325347223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45994.386325347223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45994.386325347223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45994.386325347223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45994.386325347223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45994.386325347223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45994.386325347223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45994.386325347223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45994.386325347223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45994.386325347223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45994.386325347223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45994.386325347223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45994.386325347223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45994.386325347223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45994.386325347223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45994.386325347223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45994.386325347223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45994.386325347223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45994.386325347223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45994.386325347223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45994.386325347223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45994.386325347223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45994.386325347223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45994.386325347223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45994.386325347223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45994.386325347223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45994.386325347223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45994.386325347223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45994.386325347223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45994.386325347223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45994.386325347223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45994.386325347223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45994.386325347223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45994.386325347223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45994.386325347223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45994.386325347223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45994.386325347223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45994.386325347223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45994.386325347223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45994.386325347223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45994.386325347223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45994.386325347223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45994.386325347223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45994.386325347223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45994.386325347223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45994.386325347223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45994.386325347223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45994.386325347223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45994.386325347223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45994.386325347223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45994.386325347223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45994.386325347223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45994.386325347223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45994.386325347223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45994.386325347223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45994.386325347223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45994.386325347223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45994.386325347223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45994.386325347223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45994.386325347223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45994.386325347223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45994.386325347223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45994.386325347223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45994.386325347223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45994.386325347223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45994.386325347223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45994.386325347223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45994.386325347223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45994.386325347223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45994.386325347223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45994.386325347223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45994.386325347223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45994.386325347223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45994.386325347223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45994.386325347223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45994.386325347223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45994.386325347223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45994.386325347223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45994.386325347223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45994.386325347223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45994.386325347223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45994.386325347223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45994.386325347223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45994.386325347223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45994.386325347223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45994.386325347223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45994.386325347223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45994.386325347223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45994.386325347223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45994.386325347223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45994.386325347223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45994.386325347223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45994.386325347223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45994.386325347223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45994.386325347223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45994.386325347223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45994.386325347223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45994.386325347223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45994.386325347223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45994.386325347223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45994.386325347223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45994.386325347223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45994.386325347223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45994.386325347223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45994.386325347223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45994.386325347223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45994.386325347223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45994.386325347223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45994.386325347223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45994.386325347223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45994.386325347223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45994.386325347223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45994.386325347223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45994.386325347223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45994.386325347223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45994.386325347223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45994.386325347223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45994.386325347223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45994.386325347223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45994.386325347223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45994.386325347223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45994.386325347223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45994.386325347223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45994.386325347223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45994.386325347223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45994.386325347223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45994.386325347223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45994.386325347223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45994.386325347223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45994.386325347223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45994.386325347223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45994.386325347223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45994.386325347223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45994.386325347223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45994.386325347223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45994.386325347223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45994.386325347223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45994.386325347223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45994.386325347223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45994.386325347223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45994.386325347223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45994.386325347223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45994.386325347223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45994.386325347223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45994.386325347223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45994.386325347223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45994.386325347223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45994.386325347223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45994.386325347223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45994.386325347223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45994.386325347223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45994.386325347223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45994.386325347223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45994.386325347223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45994.386325347223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45994.386325347223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45994.386325347223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45994.386325347223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45994.386325347223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45994.386325347223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45994.386325347223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45994.386325347223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45994.386325347223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45994.386325347223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45994.386325347223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45994.386325347223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45994.386325347223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45994.386325347223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45994.386325347223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45994.386325347223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45994.386325347223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45994.386325347223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45994.386325347223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45994.386325347223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45994.386325347223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45994.386325347223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45994.386325347223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45994.386325347223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45994.386325347223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45994.386325347223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45994.386325347223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45994.386325347223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45994.386325347223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45994.386325347223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45994.386325347223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45994.386325347223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45994.386325347223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45994.386325347223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45994.386325347223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45994.386325347223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45994.386325347223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45994.386325347223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45994.386325347223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45994.386325347223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45994.386325347223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45994.386325347223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45994.386325347223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45994.386325347223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45994.386325347223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45994.386325347223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45994.386325347223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45994.386325347223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45994.386325347223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45994.386325347223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45994.386325347223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45994.386325347223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45994.386325347223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45994.386325347223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45994.386325347223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45994.386325347223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45994.386325347223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45994.386325347223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45994.386325347223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45994.386325347223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45994.386325347223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45994.386325347223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45994.386325347223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45994.386325347223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45994.386325347223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45994.386325347223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45994.386325347223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45994.386325347223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45994.386325347223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45994.386325347223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45994.386325347223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45994.386325347223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45994.386325347223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45994.386325347223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45994.386325347223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45994.386325347223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45994.386325347223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45994.386325347223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45994.386325347223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45994.386325347223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45994.386325347223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45994.386325347223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45994.386325347223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45994.386325347223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45994.386325347223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45994.386325347223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45994.386325347223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45994.386325347223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45994.386325347223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45994.386325347223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45994.386325347223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45994.386325347223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45994.386325347223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45994.386325347223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45994.386325347223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45994.386325347223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45994.386325347223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45994.386325347223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45994.386325347223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45994.386325347223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45994.386325347223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45994.386325347223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45994.386325347223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45994.386325347223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45994.386325347223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45994.386325347223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45994.386325347223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45994.386325347223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45994.386325347223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45994.386325347223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45994.386325347223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45994.386325347223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45994.386325347223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45994.386325347223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45994.386325347223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45994.386325347223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45994.386325347223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45994.386325347223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45994.386325347223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45994.386325347223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45994.386325347223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45994.386325347223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45994.386325347223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45994.386325347223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45994.386325347223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45994.386325347223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45994.386325347223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45994.386325347223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45994.386325347223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45994.386325347223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45994.386325347223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45994.386325347223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45994.386325347223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45994.386325347223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45994.386325347223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45994.386325347223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45994.386325347223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45994.386325347223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45994.386325347223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45994.386325347223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45994.386325347223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45994.386325347223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45994.386325347223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45994.386325347223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45994.386325347223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45994.386325347223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45994.386325347223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45994.386325347223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45994.386325347223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45994.386325347223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45994.386325347223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45994.386325347223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45994.386325347223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45994.386325347223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45994.386325347223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45994.386325347223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45994.386325347223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45994.386325347223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45994.386325347223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45994.386325347223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45994.386325347223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45994.386325347223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45994.386325347223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45994.386325347223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45994.386325347223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45994.386325347223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45994.386325347223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45994.386325347223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45994.386325347223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45994.386325347223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45994.386325347223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45994.386325347223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45994.386325347223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45994.386325347223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45994.386325347223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45994.386325347223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45994.386325347223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45994.386325347223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45994.386325347223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45994.386325347223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45994.386325347223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45994.386325347223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45994.386325347223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45994.386325347223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45994.386325347223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45994.386325347223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45994.386325347223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45994.386325347223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45994.386325347223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45994.386325347223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45994.386325347223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45994.386325347223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45994.386325347223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45994.386325347223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45994.386325347223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45994.386325347223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45994.386325347223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45994.386325347223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45994.386325347223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45994.386325347223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45994.386325347223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45994.386325347223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45994.386325347223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45994.386325347223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45994.386325347223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45994.386325347223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45994.386325347223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45994.386325347223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45994.386325347223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45994.386325347223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45994.386325347223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45994.386325347223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45994.386325347223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45994.386325347223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45994.386325347223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45994.386325347223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45994.386325347223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45994.386325347223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45994.386325347223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45994.386325347223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45994.386325347223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45994.386325347223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45994.386325347223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45994.386325347223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45994.386325347223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45994.386325347223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45994.386325347223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45994.386325347223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45994.386325347223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45994.386325347223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45994.386325347223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45994.386325347223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45994.386325347223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45994.386325347223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45994.386325347223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45994.386325347223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45994.386325347223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45994.386325347223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45994.386325347223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45994.386325347223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45994.386325347223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45994.386325347223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45994.386325347223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45994.386325347223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45994.386325347223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45994.386325347223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45994.386325347223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45994.386325347223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45994.386325347223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45994.386325347223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45994.386325347223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45994.386325347223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45994.386325347223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45994.386325347223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45994.386325347223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45994.386325347223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45994.386325347223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45994.386325347223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45994.386325347223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45994.386325347223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45994.386325347223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45994.386325347223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45994.386325347223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45994.386325347223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45994.386325347223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45994.386325347223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45994.386325347223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45994.386325347223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45994.386325347223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45994.386325347223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45994.386325347223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45994.386325347223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45994.386325347223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45994.386325347223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45994.386325347223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45994.386325347223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45994.386325347223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45994.386325347223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45994.386325347223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45994.386325347223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45994.386325347223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45994.386325347223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45994.386325347223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45994.386325347223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45994.386325347223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45994.386325347223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45994.386325347223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45994.386325347223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45994.386325347223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45994.386325347223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45994.386325347223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45994.386325347223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45994.386325347223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45994.386325347223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45994.386325347223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45994.386325347223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45994.386325347223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45994.386325347223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45994.386325347223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45994.386325347223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45994.386325347223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45994.386325347223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45994.386325347223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45994.386325347223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45994.386325347223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45994.386325347223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45994.386325347223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45994.386325347223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45994.386325347223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45994.386325347223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45994.386325347223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45994.386325347223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45994.386325347223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45994.386325347223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45994.386325347223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45994.386325347223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45994.386325347223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45994.386325347223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45994.386325347223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45994.386325347223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45994.386325347223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45994.386325347223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45994.386325347223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45994.386325347223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45994.386325347223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45994.386325347223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45994.386325347223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45994.386325347223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45994.386325347223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45994.386325347223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45994.386325347223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45994.386325347223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45994.386325347223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45994.386325347223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45994.386325347223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45994.386325347223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45994.386325347223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45994.386325347223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45994.386325347223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45994.386325347223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45994.386325347223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45994.386325347223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45994.386325347223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45994.386325347223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45994.386325347223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45994.386325347223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45994.386325347223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45994.386325347223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45994.386325347223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45994.386325347223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45994.386325347223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45994.386325347223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45994.386325347223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45994.386325347223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45994.386325347223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45994.386325347223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45994.386325347223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45994.386325347223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45994.386325347223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45994.386325347223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45994.386325347223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45994.386325347223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45994.386325347223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45994.386325347223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45994.386325347223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45994.386325347223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45994.386325347223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45994.386325347223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45994.386325347223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45994.386325347223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45994.386325347223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45994.386325347223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45994.386325347223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45994.386325347223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45994.386325347223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45994.386325347223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45994.386325347223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45994.386325347223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45994.386325347223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45994.386325347223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45994.386325347223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45994.386325347223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45994.386325347223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45994.386325347223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45994.386325347223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45994.386325347223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45994.386325347223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45994.386325347223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45994.386325347223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45994.386325347223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45994.386325347223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45994.386325347223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45994.386325347223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45994.386325347223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45994.386325347223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45994.386325347223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45994.386325347223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45994.386325347223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45994.386325347223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45994.386325347223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45994.386325347223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45994.386325347223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45994.386325347223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45994.386325347223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45994.386325347223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45994.386325347223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45994.386325347223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45994.386325347223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45994.386325347223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45994.386325347223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45994.386325347223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45994.386325347223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45994.386325347223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45994.386325347223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45994.386325347223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45994.386325347223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45994.386325347223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45994.386325347223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45994.386325347223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45994.386325347223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45994.386325347223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45994.386325347223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45994.386325347223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45994.386325347223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45994.386325347223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45994.386325347223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45994.386325347223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45994.386325347223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45994.386325347223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45994.386325347223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45994.386325347223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45994.386325347223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45994.386325347223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45994.386325347223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45994.386325347223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45994.386325347223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45994.386325347223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45994.386325347223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45994.386325347223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45994.386325347223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45994.386325347223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45994.386325347223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45994.386325347223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45994.386325347223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45994.386325347223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45994.386325347223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45994.386325347223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45994.386325347223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45994.386325347223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45994.386325347223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45994.386325347223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45994.386325347223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45994.386325347223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45994.386325347223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45994.386325347223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45994.386325347223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45994.386325347223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45994.386325347223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45994.386325347223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45994.386325347223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45994.386325347223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45994.386325347223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45994.386325347223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45994.386325347223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45994.386325347223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45994.386325347223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45994.386325347223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45994.386325347223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45994.386325347223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45994.386325347223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45994.386325347223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45994.386325347223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45994.386325347223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45994.386325347223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45994.386325347223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45994.386325347223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45994.386325347223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45994.386325347223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45994.386325347223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45994.386325347223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45994.386325347223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45994.386325347223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45994.386325347223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45994.386325347223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45994.386325347223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45994.386325347223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45994.386325347223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45994.386325347223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45994.386325347223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45994.386325347223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45994.386325347223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45994.386325347223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45994.386325347223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45994.386325347223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45994.386325347223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45994.386325347223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45994.386325347223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45994.386325347223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45994.386325347223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45994.386325347223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45994.386325347223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45994.386325347223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45994.386325347223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45994.386325347223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45994.386325347223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45994.386325347223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45994.386325347223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45994.386325347223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45994.386325347223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45994.386325347223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45994.386325347223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45994.386325347223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45994.386325347223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45994.386325347223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45994.386325347223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45994.386325347223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45994.386325347223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45994.386325347223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45994.386325347223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45994.386325347223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45994.386325347223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45994.386325347223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45994.386325347223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45994.386325347223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45994.386325347223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45994.386325347223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45994.386325347223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45994.386325347223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45994.386325347223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45994.386325347223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45994.386325347223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45994.386325347223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45994.386325347223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45994.386325347223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45994.386325347223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45994.386325347223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45994.386325347223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45994.386325347223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45994.386325347223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45994.386325347223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45994.386325347223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45994.386325347223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45994.386325347223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45994.386325347223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45994.386325347223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45994.386325347223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45994.386325347223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45994.386325347223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45994.386325347223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45994.386325347223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45994.386325347223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45994.386325347223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45994.386325347223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45994.386325347223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45994.386325347223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45994.386325347223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45994.386325347223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45994.386325347223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45994.386325347223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45994.386325347223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45994.386325347223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45994.386325347223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45994.386325347223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45994.386325347223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45994.386325347223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45994.386325347223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45994.386325347223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45994.386325347223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45994.386325347223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45994.386325347223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45994.386325347223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45994.386325347223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45994.386325347223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45994.386325347223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45994.386325347223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45994.386325347223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45994.386325347223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45994.386325347223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45994.386325347223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45994.386325347223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45994.386325347223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45994.386325347223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45994.386325347223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45994.386325347223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45994.386325347223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45994.386325347223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45994.386325347223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45994.386325347223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45994.386325347223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45994.386325347223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45994.386325347223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45994.386325347223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45994.386325347223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45994.386325347223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45994.386325347223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45994.386325347223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45994.386325347223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45994.386325347223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45994.386325347223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45994.386325347223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45994.386325347223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45994.386325347223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45994.386325347223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45994.386325347223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45994.386325347223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45994.386325347223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45994.386325347223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45994.386325347223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45994.386325347223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45994.386325347223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45994.386325347223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45994.386325347223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45994.386325347223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45994.386325347223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45994.386325347223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45994.386325347223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45994.386325347223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45994.386325347223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45994.386325347223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45994.386325347223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45994.386325347223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45994.386325347223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45994.386325347223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45994.386325347223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45994.386325347223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45994.386325347223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45994.386325347223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45994.386325347223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45994.386325347223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45994.386325347223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45994.386325347223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45994.386325347223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45994.386325347223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45994.386325347223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45994.386325347223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45994.386325347223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45994.386325347223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45994.386325347223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45994.386325347223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45994.386325347223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45994.386325347223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45994.386325347223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45994.386325347223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45994.386325347223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45994.386325347223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45994.386325347223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45994.386325347223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45994.386325347223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45994.386325347223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45994.386325347223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45994.386325347223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45994.386325347223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45994.386325347223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45994.386325347223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45994.386325347223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45994.386325347223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45994.386325347223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45994.386325347223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45994.386325347223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45994.386325347223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45994.386325347223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45994.386325347223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45994.386325347223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45994.386325347223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45994.386325347223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45994.386325347223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45994.386325347223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45994.386325347223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45994.386325347223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45994.386325347223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45994.386325347223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45994.386325347223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45994.386325347223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45994.386325347223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45994.386325347223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45994.386325347223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45994.386325347223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45994.386325347223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45994.386325347223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45994.386325347223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45994.386325347223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45994.386325347223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45994.386325347223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45994.386325347223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45994.386325347223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45994.386325347223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45994.386325347223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45994.386325347223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45994.386325347223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45994.386325347223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45994.386325347223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45994.386325347223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45994.386325347223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45994.386325347223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45994.386325347223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45994.386325347223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45994.386325347223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45994.386325347223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45994.386325347223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45994.386325347223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45994.386325347223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45994.386325347223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45994.386325347223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45994.386325347223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45994.386325347223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45994.386325347223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45994.386325347223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45994.386325347223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45994.386325347223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45994.386325347223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45994.386325347223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45994.386325347223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45994.386325347223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45994.386325347223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45994.386325347223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45994.386325347223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45994.386325347223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45994.386325347223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45994.386325347223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45994.386325347223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45994.386325347223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45994.386325347223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45994.386325347223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45994.386325347223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45994.386325347223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45994.386325347223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45994.386325347223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45994.386325347223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45994.386325347223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45994.386325347223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45994.386325347223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45994.386325347223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45994.386325347223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45994.386325347223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45994.386325347223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45994.386325347223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45994.386325347223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45994.386325347223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45994.386325347223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45994.386325347223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45994.386325347223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45994.386325347223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45994.386325347223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45994.386325347223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45994.386325347223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45994.386325347223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45994.386325347223</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tabSelected="1" workbookViewId="0">
      <selection activeCell="A17" sqref="A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290.90560775462654</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0.39743645833368646</v>
      </c>
      <c r="H3" s="92">
        <v>45993.983101851853</v>
      </c>
      <c r="I3" s="110" t="str">
        <f>IFERROR(VLOOKUP(D3,DB!A:F,6,0),"")</f>
        <v>Generator-SG</v>
      </c>
      <c r="J3" s="110" t="str">
        <f>IFERROR(VLOOKUP(D3,DB!A:G,7,0),"")</f>
        <v>Good</v>
      </c>
      <c r="K3" s="94" t="s">
        <v>39201</v>
      </c>
      <c r="L3" s="88" t="str">
        <f>IFERROR(VLOOKUP(D3,DB!A:I,9,0),"")</f>
        <v>Latis</v>
      </c>
    </row>
    <row r="4" spans="1:16" ht="15" customHeight="1">
      <c r="A4" s="110" t="s">
        <v>39202</v>
      </c>
      <c r="B4" s="110" t="str">
        <f>IFERROR(VLOOKUP(D4,DB!A:K,11,0),"")</f>
        <v>R4</v>
      </c>
      <c r="C4" s="90">
        <v>1</v>
      </c>
      <c r="D4" s="88" t="s">
        <v>35275</v>
      </c>
      <c r="E4" s="91" t="s">
        <v>39106</v>
      </c>
      <c r="F4" s="92">
        <v>45994.368217592593</v>
      </c>
      <c r="G4" s="93">
        <f ca="1">IFERROR(NOW()-F4,"")</f>
        <v>1.8107754629454575E-2</v>
      </c>
      <c r="H4" s="92">
        <v>45994.368055555555</v>
      </c>
      <c r="I4" s="110" t="str">
        <f>IFERROR(VLOOKUP(D4,DB!A:F,6,0),"")</f>
        <v>Generator-SG</v>
      </c>
      <c r="J4" s="110" t="str">
        <f>IFERROR(VLOOKUP(D4,DB!A:G,7,0),"")</f>
        <v>Dead</v>
      </c>
      <c r="K4" s="94" t="s">
        <v>39203</v>
      </c>
      <c r="L4" s="88" t="str">
        <f>IFERROR(VLOOKUP(D4,DB!A:I,9,0),"")</f>
        <v>Latis</v>
      </c>
    </row>
    <row r="5" spans="1:16" ht="15" customHeight="1">
      <c r="A5" s="154" t="s">
        <v>39204</v>
      </c>
      <c r="B5" s="110" t="str">
        <f>IFERROR(VLOOKUP(D5,DB!A:K,11,0),"")</f>
        <v>R4</v>
      </c>
      <c r="C5" s="90">
        <v>1</v>
      </c>
      <c r="D5" s="88" t="s">
        <v>36546</v>
      </c>
      <c r="E5" s="91" t="s">
        <v>39106</v>
      </c>
      <c r="F5" s="92">
        <v>45994.370011574072</v>
      </c>
      <c r="G5" s="93">
        <f ca="1">IFERROR(NOW()-F5,"")</f>
        <v>1.6313773150613997E-2</v>
      </c>
      <c r="H5" s="92">
        <v>45994.344259259262</v>
      </c>
      <c r="I5" s="110" t="str">
        <f>IFERROR(VLOOKUP(D5,DB!A:F,6,0),"")</f>
        <v>SCECO</v>
      </c>
      <c r="J5" s="110" t="str">
        <f>IFERROR(VLOOKUP(D5,DB!A:G,7,0),"")</f>
        <v>Dead</v>
      </c>
      <c r="K5" s="94" t="s">
        <v>39205</v>
      </c>
      <c r="L5" s="88" t="str">
        <f>IFERROR(VLOOKUP(D5,DB!A:I,9,0),"")</f>
        <v>Latis</v>
      </c>
    </row>
    <row r="6" spans="1:16" ht="15" customHeight="1">
      <c r="A6" s="110" t="s">
        <v>39206</v>
      </c>
      <c r="B6" s="110" t="str">
        <f>IFERROR(VLOOKUP(D6,DB!A:K,11,0),"")</f>
        <v>R4</v>
      </c>
      <c r="C6" s="90">
        <v>1</v>
      </c>
      <c r="D6" s="88" t="s">
        <v>35322</v>
      </c>
      <c r="E6" s="91" t="s">
        <v>39106</v>
      </c>
      <c r="F6" s="92"/>
      <c r="G6" s="93">
        <f ca="1">IFERROR(NOW()-F6,"")</f>
        <v>45994.386325347223</v>
      </c>
      <c r="H6" s="92">
        <v>45994.361608796295</v>
      </c>
      <c r="I6" s="110" t="str">
        <f>IFERROR(VLOOKUP(D6,DB!A:F,6,0),"")</f>
        <v>SCECO</v>
      </c>
      <c r="J6" s="110" t="str">
        <f>IFERROR(VLOOKUP(D6,DB!A:G,7,0),"")</f>
        <v>Weak</v>
      </c>
      <c r="K6" s="94" t="s">
        <v>39203</v>
      </c>
      <c r="L6" s="88" t="str">
        <f>IFERROR(VLOOKUP(D6,DB!A:I,9,0),"")</f>
        <v>Latis</v>
      </c>
    </row>
    <row r="7" spans="1:16" ht="15" customHeight="1">
      <c r="A7" s="110" t="s">
        <v>39206</v>
      </c>
      <c r="B7" s="110" t="str">
        <f>IFERROR(VLOOKUP(D7,DB!A:K,11,0),"")</f>
        <v>R4</v>
      </c>
      <c r="C7" s="90">
        <v>1</v>
      </c>
      <c r="D7" s="88" t="s">
        <v>35273</v>
      </c>
      <c r="E7" s="91" t="s">
        <v>39106</v>
      </c>
      <c r="F7" s="92"/>
      <c r="G7" s="93">
        <f ca="1">IFERROR(NOW()-F7,"")</f>
        <v>45994.386325347223</v>
      </c>
      <c r="H7" s="92">
        <v>45994.361620370371</v>
      </c>
      <c r="I7" s="110" t="str">
        <f>IFERROR(VLOOKUP(D7,DB!A:F,6,0),"")</f>
        <v>SCECO</v>
      </c>
      <c r="J7" s="110" t="str">
        <f>IFERROR(VLOOKUP(D7,DB!A:G,7,0),"")</f>
        <v>Vandalized</v>
      </c>
      <c r="K7" s="94" t="s">
        <v>39203</v>
      </c>
      <c r="L7" s="88" t="str">
        <f>IFERROR(VLOOKUP(D7,DB!A:I,9,0),"")</f>
        <v>Latis</v>
      </c>
    </row>
    <row r="8" spans="1:16" ht="15" customHeight="1">
      <c r="A8" s="110"/>
      <c r="B8" s="110" t="str">
        <f>IFERROR(VLOOKUP(D8,DB!A:K,11,0),"")</f>
        <v/>
      </c>
      <c r="C8" s="90"/>
      <c r="D8" s="88"/>
      <c r="E8" s="91"/>
      <c r="F8" s="92"/>
      <c r="G8" s="93">
        <f ca="1">IFERROR(NOW()-F8,"")</f>
        <v>45994.386325347223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45994.386325347223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45994.386325347223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45994.386325347223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45994.386325347223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45994.386325347223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45994.386325347223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45994.386325347223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45994.386325347223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45994.386325347223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45994.386325347223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45994.386325347223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45994.386325347223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45994.386325347223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45994.386325347223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45994.386325347223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45994.386325347223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45994.386325347223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45994.386325347223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45994.386325347223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45994.386325347223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45994.386325347223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45994.386325347223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45994.386325347223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45994.386325347223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45994.386325347223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45994.386325347223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45994.386325347223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45994.386325347223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45994.386325347223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45994.386325347223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45994.386325347223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45994.386325347223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45994.386325347223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45994.386325347223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45994.386325347223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45994.386325347223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45994.386325347223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45994.386325347223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45994.386325347223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45994.386325347223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45994.386325347223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45994.386325347223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45994.386325347223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45994.386325347223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45994.386325347223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45994.386325347223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45994.386325347223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45994.386325347223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45994.386325347223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45994.386325347223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45994.386325347223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45994.386325347223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45994.386325347223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45994.386325347223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45994.386325347223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45994.386325347223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45994.386325347223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45994.386325347223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45994.386325347223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45994.386325347223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45994.386325347223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45994.386325347223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45994.386325347223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45994.386325347223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45994.386325347223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45994.386325347223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45994.386325347223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45994.386325347223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45994.386325347223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45994.386325347223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45994.386325347223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45994.386325347223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45994.386325347223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45994.386325347223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45994.386325347223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45994.386325347223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45994.386325347223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45994.386325347223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45994.386325347223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45994.386325347223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45994.386325347223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45994.386325347223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45994.386325347223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45994.386325347223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45994.386325347223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45994.386325347223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45994.386325347223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45994.386325347223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45994.386325347223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45994.386325347223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45994.386325347223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45994.386325347223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45994.386325347223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45994.386325347223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45994.386325347223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45994.386325347223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45994.386325347223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45994.386325347223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45994.386325347223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45994.386325347223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45994.386325347223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45994.386325347223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45994.386325347223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45994.386325347223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45994.386325347223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45994.386325347223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45994.386325347223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45994.386325347223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45994.386325347223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45994.386325347223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45994.386325347223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45994.386325347223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45994.386325347223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45994.386325347223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45994.386325347223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45994.386325347223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45994.386325347223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45994.386325347223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45994.386325347223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45994.386325347223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45994.386325347223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45994.386325347223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45994.386325347223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45994.386325347223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45994.386325347223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45994.386325347223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45994.386325347223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45994.386325347223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45994.386325347223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45994.386325347223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45994.386325347223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45994.386325347223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45994.386325347223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45994.386325347223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45994.386325347223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45994.386325347223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45994.386325347223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45994.386325347223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45994.386325347223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45994.386325347223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45994.386325347223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45994.386325347223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45994.386325347223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45994.386325347223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45994.386325347223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45994.386325347223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45994.386325347223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45994.386325347223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45994.386325347223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45994.386325347223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45994.386325347223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45994.386325347223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45994.386325347223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45994.386325347223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45994.386325347223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45994.386325347223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45994.386325347223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45994.386325347223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45994.386325347223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45994.386325347223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45994.386325347223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45994.386325347223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45994.386325347223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45994.386325347223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45994.386325347223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45994.386325347223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45994.386325347223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45994.386325347223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45994.386325347223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45994.386325347223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45994.386325347223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45994.386325347223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45994.386325347223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45994.386325347223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45994.386325347223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45994.386325347223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45994.386325347223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45994.386325347223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45994.386325347223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45994.386325347223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45994.386325347223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45994.386325347223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45994.386325347223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45994.386325347223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45994.386325347223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45994.386325347223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45994.386325347223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45994.386325347223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45994.386325347223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45994.386325347223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45994.386325347223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45994.386325347223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45994.386325347223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45994.386325347223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45994.386325347223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45994.386325347223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45994.386325347223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45994.386325347223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45994.386325347223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45994.386325347223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45994.386325347223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45994.386325347223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45994.386325347223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45994.386325347223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45994.386325347223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45994.386325347223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45994.386325347223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45994.386325347223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45994.386325347223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45994.386325347223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45994.386325347223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45994.386325347223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45994.386325347223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45994.386325347223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45994.386325347223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45994.386325347223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45994.386325347223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45994.386325347223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45994.386325347223</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102.55426516203443</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68.197448032406101</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45.725214236110332</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13.013026736109168</v>
      </c>
      <c r="H5" s="136">
        <v>45981.360798611109</v>
      </c>
      <c r="I5" s="106" t="str">
        <f>IFERROR(VLOOKUP(D5,DB!A:F,6,0),"")</f>
        <v>SCECO</v>
      </c>
      <c r="J5" s="106" t="str">
        <f>IFERROR(VLOOKUP(D5,DB!A:G,7,0),"")</f>
        <v>Dead</v>
      </c>
      <c r="K5" s="106" t="s">
        <v>39214</v>
      </c>
      <c r="L5" s="106" t="str">
        <f>IFERROR(VLOOKUP(D5,DB!A:I,9,0),"")</f>
        <v>Latis</v>
      </c>
    </row>
    <row r="6" spans="1:13">
      <c r="A6" s="37" t="s">
        <v>39215</v>
      </c>
      <c r="B6" s="37" t="str">
        <f>IFERROR(VLOOKUP(D6,DB!A:K,11,0),"")</f>
        <v>R5</v>
      </c>
      <c r="C6" s="37">
        <v>1</v>
      </c>
      <c r="D6" s="37" t="s">
        <v>34631</v>
      </c>
      <c r="E6" s="37" t="s">
        <v>39106</v>
      </c>
      <c r="F6" s="38">
        <v>45994.353587962964</v>
      </c>
      <c r="G6" s="135">
        <f ca="1">IFERROR(NOW()-F6,"")</f>
        <v>3.2737384259235114E-2</v>
      </c>
      <c r="H6" s="38">
        <v>45994.331365740742</v>
      </c>
      <c r="I6" s="37" t="s">
        <v>22</v>
      </c>
      <c r="J6" s="37" t="str">
        <f>IFERROR(VLOOKUP(D6,DB!A:G,7,0),"")</f>
        <v>Vandalized</v>
      </c>
      <c r="K6" s="37" t="s">
        <v>39216</v>
      </c>
      <c r="L6" s="37" t="str">
        <f>IFERROR(VLOOKUP(D6,DB!A:I,9,0),"")</f>
        <v>Latis</v>
      </c>
    </row>
    <row r="7" spans="1:13">
      <c r="A7" s="37"/>
      <c r="B7" s="37" t="str">
        <f>IFERROR(VLOOKUP(D7,DB!A:K,11,0),"")</f>
        <v/>
      </c>
      <c r="C7" s="37"/>
      <c r="D7" s="37"/>
      <c r="E7" s="37"/>
      <c r="F7" s="38"/>
      <c r="G7" s="135">
        <f ca="1">IFERROR(NOW()-F7,"")</f>
        <v>45994.386325347223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45994.386325347223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45994.386325347223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45994.386325347223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45994.386325347223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45994.386325347223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45994.386325347223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45994.386325347223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45994.386325347223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45994.386325347223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45994.386325347223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45994.386325347223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45994.386325347223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45994.386325347223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45994.386325347223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45994.386325347223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45994.386325347223</v>
      </c>
      <c r="H23" s="38"/>
      <c r="I23" s="37" t="str">
        <f>IFERROR(VLOOKUP(D23,DB!A:F,6,0),"")</f>
        <v/>
      </c>
      <c r="J23" s="37" t="str">
        <f>IFERROR(VLOOKUP(D23,DB!A:G,7,0),"")</f>
        <v/>
      </c>
      <c r="K23" s="37"/>
      <c r="L23" s="37" t="str">
        <f>IFERROR(VLOOKUP(D23,DB!A:I,9,0),"")</f>
        <v/>
      </c>
    </row>
    <row r="24" spans="1:12">
      <c r="A24" s="150"/>
      <c r="B24" s="150" t="str">
        <f>IFERROR(VLOOKUP(D24,DB!A:K,11,0),"")</f>
        <v/>
      </c>
      <c r="C24" s="150"/>
      <c r="D24" s="150"/>
      <c r="E24" s="150"/>
      <c r="F24" s="151"/>
      <c r="G24" s="152">
        <f ca="1">IFERROR(NOW()-F24,"")</f>
        <v>45994.386325347223</v>
      </c>
      <c r="H24" s="151"/>
      <c r="I24" s="150" t="str">
        <f>IFERROR(VLOOKUP(D24,DB!A:F,6,0),"")</f>
        <v/>
      </c>
      <c r="J24" s="150" t="str">
        <f>IFERROR(VLOOKUP(D24,DB!A:G,7,0),"")</f>
        <v/>
      </c>
      <c r="K24" s="150"/>
      <c r="L24" s="150"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1</v>
      </c>
      <c r="D2" s="119" t="s">
        <v>39067</v>
      </c>
      <c r="E2" s="142" t="s">
        <v>39106</v>
      </c>
      <c r="F2" s="121">
        <v>45994.265324074076</v>
      </c>
      <c r="G2" s="72">
        <f ca="1">IFERROR(NOW()-F2,"-")</f>
        <v>0.12100127314624842</v>
      </c>
      <c r="H2" s="121">
        <v>45994.246701388889</v>
      </c>
      <c r="I2" s="119" t="str">
        <f>IFERROR(VLOOKUP(D2,DB!A:F,6,0),"")</f>
        <v>Generator-SG</v>
      </c>
      <c r="J2" s="119" t="str">
        <f>IFERROR(VLOOKUP(D2,DB!A:G,7,0),"")</f>
        <v>Dead</v>
      </c>
      <c r="K2" s="122" t="s">
        <v>39218</v>
      </c>
      <c r="L2" s="137" t="str">
        <f>IFERROR(VLOOKUP(D2,DB!A:I,9,0),"")</f>
        <v>Latis</v>
      </c>
    </row>
    <row r="3" spans="1:16382" ht="31.5" customHeight="1">
      <c r="A3" s="118" t="s">
        <v>39219</v>
      </c>
      <c r="B3" s="119" t="str">
        <f>IFERROR(VLOOKUP(D3,DB!A:K,11,0),"")</f>
        <v>R6</v>
      </c>
      <c r="C3" s="120">
        <v>9</v>
      </c>
      <c r="D3" s="119" t="s">
        <v>29929</v>
      </c>
      <c r="E3" s="142" t="s">
        <v>39185</v>
      </c>
      <c r="F3" s="121">
        <v>45994.307106481479</v>
      </c>
      <c r="G3" s="72">
        <f ca="1">IFERROR(NOW()-F3,"-")</f>
        <v>7.9218865743314382E-2</v>
      </c>
      <c r="H3" s="121">
        <v>45994.299583333333</v>
      </c>
      <c r="I3" s="119" t="str">
        <f>IFERROR(VLOOKUP(D3,DB!A:F,6,0),"")</f>
        <v>SCECO</v>
      </c>
      <c r="J3" s="119" t="str">
        <f>IFERROR(VLOOKUP(D3,DB!A:G,7,0),"")</f>
        <v>Vandalized</v>
      </c>
      <c r="K3" s="122" t="s">
        <v>39220</v>
      </c>
      <c r="L3" s="137" t="str">
        <f>IFERROR(VLOOKUP(D3,DB!A:I,9,0),"")</f>
        <v>Latis</v>
      </c>
    </row>
    <row r="4" spans="1:16382" ht="31.5" customHeight="1">
      <c r="A4" s="118"/>
      <c r="B4" s="119" t="str">
        <f>IFERROR(VLOOKUP(D4,DB!A:K,11,0),"")</f>
        <v/>
      </c>
      <c r="C4" s="120"/>
      <c r="D4" s="119"/>
      <c r="E4" s="142"/>
      <c r="F4" s="121"/>
      <c r="G4" s="72">
        <f ca="1">IFERROR(NOW()-F4,"-")</f>
        <v>45994.386325347223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45994.386325347223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45994.386325347223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45994.386325347223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45994.386325347223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45994.386325347223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45994.386325347223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45994.386325347223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45994.386325347223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45994.386325347223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45994.386325347223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45994.386325347223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45994.386325347223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45994.386325347223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45994.386325347223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45994.386325347223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45994.386325347223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45994.386325347223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45994.386325347223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45994.386325347223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45994.386325347223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45994.386325347223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45994.386325347223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45994.386325347223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45994.386325347223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45994.386325347223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45994.386325347223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45994.386325347223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45994.386325347223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45994.386325347223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45994.386325347223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45994.386325347223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45994.386325347223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45994.386325347223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45994.386325347223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45994.386325347223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45994.386325347223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45994.386325347223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45994.386325347223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45994.386325347223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45994.386325347223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45994.386325347223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45994.386325347223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45994.386325347223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45994.386325347223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45994.386325347223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45994.386325347223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45994.386325347223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45994.386325347223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45994.386325347223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45994.386325347223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45994.386325347223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45994.386325347223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45994.386325347223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45994.386325347223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45994.386325347223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45994.386325347223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45994.386325347223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45994.386325347223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45994.386325347223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45994.386325347223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45994.386325347223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45994.386325347223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45994.386325347223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45994.386325347223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45994.386325347223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45994.386325347223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45994.386325347223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45994.386325347223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45994.386325347223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45994.386325347223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45994.386325347223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45994.386325347223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45994.386325347223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45994.386325347223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45994.386325347223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45994.386325347223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45994.386325347223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45994.386325347223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45994.386325347223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45994.386325347223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45994.386325347223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45994.386325347223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45994.386325347223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45994.386325347223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45994.386325347223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45994.386325347223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45994.386325347223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45994.386325347223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45994.386325347223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45994.386325347223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45994.386325347223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45994.386325347223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45994.386325347223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45994.386325347223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45994.386325347223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45994.386325347223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45994.386325347223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45994.386325347223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45994.386325347223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45994.386325347223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45994.386325347223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45994.386325347223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45994.386325347223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45994.386325347223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45994.386325347223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45994.386325347223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45994.386325347223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45994.386325347223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45994.386325347223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45994.386325347223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45994.386325347223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45994.386325347223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45994.386325347223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45994.386325347223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45994.386325347223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45994.386325347223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45994.386325347223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45994.386325347223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45994.386325347223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45994.386325347223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45994.386325347223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45994.386325347223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45994.386325347223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45994.386325347223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45994.386325347223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45994.386325347223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45994.386325347223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45994.386325347223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45994.386325347223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45994.386325347223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45994.386325347223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45994.386325347223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45994.386325347223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45994.386325347223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45994.386325347223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45994.386325347223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45994.386325347223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45994.386325347223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45994.386325347223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45994.386325347223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45994.386325347223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45994.386325347223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45994.386325347223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45994.386325347223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45994.386325347223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45994.386325347223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45994.386325347223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45994.386325347223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45994.386325347223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45994.386325347223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45994.386325347223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45994.386325347223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45994.386325347223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45994.386325347223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45994.386325347223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45994.386325347223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45994.386325347223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45994.386325347223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45994.386325347223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45994.386325347223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45994.386325347223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45994.386325347223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45994.386325347223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45994.386325347223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45994.386325347223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45994.386325347223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45994.386325347223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45994.386325347223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45994.386325347223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45994.386325347223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45994.386325347223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45994.386325347223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45994.386325347223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45994.386325347223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45994.386325347223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45994.386325347223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45994.386325347223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45994.386325347223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45994.386325347223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45994.386325347223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45994.386325347223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45994.386325347223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45994.386325347223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45994.386325347223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45994.386325347223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45994.386325347223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45994.386325347223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45994.386325347223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45994.386325347223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45994.386325347223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45994.386325347223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45994.386325347223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45994.386325347223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45994.386325347223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45994.386325347223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45994.386325347223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45994.386325347223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45994.386325347223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45994.386325347223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45994.386325347223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45994.386325347223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45994.386325347223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45994.386325347223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45994.386325347223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45994.386325347223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45994.386325347223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45994.386325347223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45994.386325347223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45994.386325347223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45994.386325347223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45994.386325347223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45994.386325347223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45994.386325347223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45994.386325347223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45994.386325347223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45994.386325347223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45994.386325347223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45994.386325347223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45994.386325347223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45994.386325347223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45994.386325347223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45994.386325347223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45994.386325347223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45994.386325347223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45994.386325347223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45994.386325347223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45994.386325347223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45994.386325347223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45994.386325347223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45994.386325347223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45994.386325347223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45994.386325347223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45994.386325347223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45994.386325347223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45994.386325347223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45994.386325347223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45994.386325347223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45994.386325347223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45994.386325347223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45994.386325347223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45994.386325347223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45994.386325347223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45994.386325347223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45994.386325347223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45994.386325347223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45994.386325347223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45994.386325347223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45994.386325347223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45994.386325347223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45994.386325347223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45994.386325347223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45994.386325347223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45994.386325347223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45994.386325347223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45994.386325347223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45994.386325347223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45994.386325347223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45994.386325347223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45994.386325347223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45994.386325347223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45994.386325347223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45994.386325347223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45994.386325347223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45994.386325347223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45994.386325347223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45994.386325347223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45994.386325347223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45994.386325347223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45994.386325347223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45994.386325347223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45994.386325347223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45994.386325347223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45994.386325347223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45994.386325347223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45994.386325347223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45994.386325347223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45994.386325347223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45994.386325347223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45994.386325347223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45994.386325347223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45994.386325347223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45994.386325347223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45994.386325347223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45994.386325347223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45994.386325347223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45994.386325347223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45994.386325347223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45994.386325347223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45994.386325347223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45994.386325347223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45994.386325347223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45994.386325347223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45994.386325347223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45994.386325347223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45994.386325347223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45994.386325347223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45994.386325347223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45994.386325347223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45994.386325347223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45994.386325347223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45994.386325347223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45994.386325347223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45994.386325347223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45994.386325347223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45994.386325347223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45994.386325347223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45994.386325347223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45994.386325347223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45994.386325347223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45994.386325347223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45994.386325347223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45994.386325347223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45994.386325347223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45994.386325347223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45994.386325347223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45994.386325347223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45994.386325347223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45994.386325347223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45994.386325347223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45994.386325347223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45994.386325347223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45994.386325347223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45994.386325347223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45994.386325347223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45994.386325347223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45994.386325347223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45994.386325347223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45994.386325347223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45994.386325347223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45994.386325347223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45994.386325347223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45994.386325347223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45994.386325347223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45994.386325347223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45994.386325347223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45994.386325347223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45994.386325347223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45994.386325347223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45994.386325347223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45994.386325347223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45994.386325347223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45994.386325347223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45994.386325347223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45994.386325347223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45994.386325347223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45994.386325347223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45994.386325347223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45994.386325347223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45994.386325347223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45994.386325347223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45994.386325347223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45994.386325347223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45994.386325347223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45994.386325347223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45994.386325347223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45994.386325347223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45994.386325347223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45994.386325347223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45994.386325347223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45994.386325347223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45994.386325347223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45994.386325347223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45994.386325347223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45994.386325347223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45994.386325347223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45994.386325347223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45994.386325347223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45994.386325347223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45994.386325347223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45994.386325347223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45994.386325347223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45994.386325347223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45994.386325347223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45994.386325347223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45994.386325347223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45994.386325347223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45994.386325347223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45994.386325347223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45994.386325347223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45994.386325347223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45994.386325347223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45994.386325347223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45994.386325347223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45994.386325347223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45994.386325347223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45994.386325347223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45994.386325347223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45994.386325347223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45994.386325347223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45994.386325347223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45994.386325347223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45994.386325347223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45994.386325347223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45994.386325347223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45994.386325347223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45994.386325347223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45994.386325347223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45994.386325347223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45994.386325347223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45994.386325347223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45994.386325347223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45994.386325347223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45994.386325347223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45994.386325347223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45994.386325347223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45994.386325347223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45994.386325347223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45994.386325347223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45994.386325347223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45994.386325347223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45994.386325347223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45994.386325347223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45994.386325347223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45994.386325347223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45994.386325347223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45994.386325347223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45994.386325347223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45994.386325347223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45994.386325347223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45994.386325347223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45994.386325347223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45994.386325347223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45994.386325347223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45994.386325347223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45994.386325347223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45994.386325347223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45994.386325347223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45994.386325347223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45994.386325347223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45994.386325347223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45994.386325347223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45994.386325347223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45994.386325347223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45994.386325347223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45994.386325347223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45994.386325347223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45994.386325347223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45994.386325347223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45994.386325347223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45994.386325347223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45994.386325347223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45994.386325347223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45994.386325347223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45994.386325347223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45994.386325347223</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45994.386325347223</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2025-12-03T06:16:59Z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